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1955" windowHeight="7485" tabRatio="798" activeTab="0"/>
  </bookViews>
  <sheets>
    <sheet name="1OUTLINE OF INDUSTRY(2004)" sheetId="1" r:id="rId1"/>
    <sheet name="2-3Supply &amp; Demand" sheetId="2" r:id="rId2"/>
    <sheet name="4Trade&amp;Transportation" sheetId="3" r:id="rId3"/>
    <sheet name="5members company" sheetId="4" r:id="rId4"/>
  </sheets>
  <definedNames>
    <definedName name="_xlnm.Print_Area" localSheetId="0">'1OUTLINE OF INDUSTRY(2004)'!$A$1:$E$36</definedName>
    <definedName name="_xlnm.Print_Area" localSheetId="2">'4Trade&amp;Transportation'!$A$1:$J$48</definedName>
    <definedName name="_xlnm.Print_Area" localSheetId="3">'5members company'!$A$1:$L$46</definedName>
  </definedNames>
  <calcPr fullCalcOnLoad="1"/>
</workbook>
</file>

<file path=xl/sharedStrings.xml><?xml version="1.0" encoding="utf-8"?>
<sst xmlns="http://schemas.openxmlformats.org/spreadsheetml/2006/main" count="231" uniqueCount="183">
  <si>
    <t>OUTLINE   OF   INDUSTRY</t>
  </si>
  <si>
    <t xml:space="preserve"> No. of Companies</t>
  </si>
  <si>
    <t xml:space="preserve"> No. of Kiln Plants</t>
  </si>
  <si>
    <t xml:space="preserve"> No. of Grinding Plants</t>
  </si>
  <si>
    <t xml:space="preserve"> No. of Kilns</t>
  </si>
  <si>
    <t xml:space="preserve"> Capital (Million Won)</t>
  </si>
  <si>
    <t xml:space="preserve"> No. OF Employees</t>
  </si>
  <si>
    <t xml:space="preserve"> Terminal Capacity (1,000t)</t>
  </si>
  <si>
    <t>Company</t>
  </si>
  <si>
    <t>Established</t>
  </si>
  <si>
    <t>Capital</t>
  </si>
  <si>
    <t>Sales</t>
  </si>
  <si>
    <t>No. of Employees</t>
  </si>
  <si>
    <t>1957. 6</t>
  </si>
  <si>
    <t>1962. 5</t>
  </si>
  <si>
    <t>1963. 9</t>
  </si>
  <si>
    <t>1957. 4</t>
  </si>
  <si>
    <t>1967. 3</t>
  </si>
  <si>
    <t>1978. 1</t>
  </si>
  <si>
    <t>1976. 2</t>
  </si>
  <si>
    <t>Consumption Growth Rate(%)</t>
  </si>
  <si>
    <t>Construction Growth Rate(%)</t>
  </si>
  <si>
    <t xml:space="preserve"> TOTAL</t>
  </si>
  <si>
    <t>1964. 1</t>
  </si>
  <si>
    <t>SUPPLY    &amp;    DEMAND</t>
  </si>
  <si>
    <t>BULK    RATIO</t>
  </si>
  <si>
    <t>DEMAND    BY    SECTOR</t>
  </si>
  <si>
    <t>YEAR</t>
  </si>
  <si>
    <t>BULK</t>
  </si>
  <si>
    <t>BAG</t>
  </si>
  <si>
    <t>CIVIL</t>
  </si>
  <si>
    <t>PUBLIC</t>
  </si>
  <si>
    <t>Cement</t>
  </si>
  <si>
    <t>Domestic</t>
  </si>
  <si>
    <t>Per</t>
  </si>
  <si>
    <t>Year</t>
  </si>
  <si>
    <t>Production*</t>
  </si>
  <si>
    <t>Import</t>
  </si>
  <si>
    <t>Consumption</t>
  </si>
  <si>
    <t>Capita</t>
  </si>
  <si>
    <t>%</t>
  </si>
  <si>
    <t>Export</t>
  </si>
  <si>
    <t>Total</t>
  </si>
  <si>
    <t>(kg)</t>
  </si>
  <si>
    <t>(1,000t)</t>
  </si>
  <si>
    <t>Blended Cement</t>
  </si>
  <si>
    <t>Portland Cement</t>
  </si>
  <si>
    <t>Ordinary</t>
  </si>
  <si>
    <t>Moderate Heat</t>
  </si>
  <si>
    <t>Portland</t>
  </si>
  <si>
    <t>High Early Strength</t>
  </si>
  <si>
    <t>Sulphate Resisting</t>
  </si>
  <si>
    <t xml:space="preserve"> * Exported clinker not included.    Export and Import include clinker.      </t>
  </si>
  <si>
    <t xml:space="preserve">    Percentage denotes comparative changes with the previous year.</t>
  </si>
  <si>
    <t>Blast Furnace Slag</t>
  </si>
  <si>
    <t>Blended</t>
  </si>
  <si>
    <t>CEMENT     PRODUCTION     BY     COMPANY</t>
  </si>
  <si>
    <t>TOTAL</t>
  </si>
  <si>
    <t>Tong Yang</t>
  </si>
  <si>
    <t>Ssangyong</t>
  </si>
  <si>
    <t>Hanil</t>
  </si>
  <si>
    <t>Hyundai</t>
  </si>
  <si>
    <t>Asia</t>
  </si>
  <si>
    <t>Daehan</t>
  </si>
  <si>
    <t>-</t>
  </si>
  <si>
    <t>OPC</t>
  </si>
  <si>
    <t>BFS</t>
  </si>
  <si>
    <t xml:space="preserve">Other </t>
  </si>
  <si>
    <t>TRADE   &amp;   TRANSPORTATION</t>
  </si>
  <si>
    <t xml:space="preserve">             (1980    ~     1999)</t>
  </si>
  <si>
    <t>Bagged Cement</t>
  </si>
  <si>
    <t xml:space="preserve">   (CLINKER    INCLUDED)</t>
  </si>
  <si>
    <t>EXPORT</t>
  </si>
  <si>
    <t>IMPORT</t>
  </si>
  <si>
    <t>QUANTITY</t>
  </si>
  <si>
    <t>ORIGIN</t>
  </si>
  <si>
    <t>Clinker</t>
  </si>
  <si>
    <t>TRANSPORTATION</t>
  </si>
  <si>
    <t>Train</t>
  </si>
  <si>
    <t>Truck</t>
  </si>
  <si>
    <t>Vessel</t>
  </si>
  <si>
    <t>On the primary stage.  Exports included.</t>
  </si>
  <si>
    <t>Korea</t>
  </si>
  <si>
    <t xml:space="preserve">Lafarge </t>
  </si>
  <si>
    <t xml:space="preserve">        Asia</t>
  </si>
  <si>
    <t xml:space="preserve">        Korea</t>
  </si>
  <si>
    <t xml:space="preserve">                   (Million Won)</t>
  </si>
  <si>
    <t xml:space="preserve">   KOREA  CEMENT  INDUSTRIAL  ASSOCIATION</t>
  </si>
  <si>
    <t xml:space="preserve">        Tong Yang</t>
  </si>
  <si>
    <t xml:space="preserve">        Ssangyong</t>
  </si>
  <si>
    <t xml:space="preserve">        Hanil</t>
  </si>
  <si>
    <t xml:space="preserve">        Hyundai</t>
  </si>
  <si>
    <t xml:space="preserve">        Lafarge Halla</t>
  </si>
  <si>
    <t xml:space="preserve">        Union*</t>
  </si>
  <si>
    <t>* White cement not included.</t>
  </si>
  <si>
    <t>Halla</t>
  </si>
  <si>
    <t>MEMBER   COMPANIES</t>
  </si>
  <si>
    <t xml:space="preserve">Exported clinker excluded.  </t>
  </si>
  <si>
    <t xml:space="preserve">      Construction Growth rate</t>
  </si>
  <si>
    <t>PRODUCTION, SALES &amp; CONSUMPTION</t>
  </si>
  <si>
    <t>CEMENT  PRODUCTION  BY  TYPE</t>
  </si>
  <si>
    <t>00</t>
  </si>
  <si>
    <t>01</t>
  </si>
  <si>
    <t>00</t>
  </si>
  <si>
    <t>01</t>
  </si>
  <si>
    <t>02</t>
  </si>
  <si>
    <t>00</t>
  </si>
  <si>
    <t>01</t>
  </si>
  <si>
    <t>02</t>
  </si>
  <si>
    <t>JAPAN</t>
  </si>
  <si>
    <t>CHINA</t>
  </si>
  <si>
    <t>VIETNAM</t>
  </si>
  <si>
    <t>BANGLADESH</t>
  </si>
  <si>
    <t>U.S.A</t>
  </si>
  <si>
    <t>IVORY COAST</t>
  </si>
  <si>
    <t>OTHERS</t>
  </si>
  <si>
    <t xml:space="preserve">* White cement.       </t>
  </si>
  <si>
    <t>03</t>
  </si>
  <si>
    <t>03</t>
  </si>
  <si>
    <t>ANGOLA</t>
  </si>
  <si>
    <t>TOGO</t>
  </si>
  <si>
    <t>NIGERIA</t>
  </si>
  <si>
    <t>INDONESIA</t>
  </si>
  <si>
    <t xml:space="preserve">   ASIA  CEMENT  CO.,  LTD.</t>
  </si>
  <si>
    <t xml:space="preserve">     Head office:1689 Asia Tower 726, Yoksam-Dong, Kangnam-Gu, Seoul 135-719</t>
  </si>
  <si>
    <t xml:space="preserve">   TONG YANG  CEMENT  CORPORATION</t>
  </si>
  <si>
    <t xml:space="preserve">     Tel:82-2-3770-3000     Fax:82-2-3770-3305           http://www.tycement.co.kr</t>
  </si>
  <si>
    <t xml:space="preserve">   Tel:82-2-538-8235, 1723      Fax:82-2-538-8229      http://www.cement.or.kr</t>
  </si>
  <si>
    <t xml:space="preserve">     Head Office:699-2 Jung Heung-Dong, Buk-Gu, Kwangju-Si 500-724</t>
  </si>
  <si>
    <t xml:space="preserve">     Tel:82-62-519-1600     Fax:82-62-527-1734     http://www.hkcement.co.kr</t>
  </si>
  <si>
    <t xml:space="preserve">   SSANGYONG  CEMENT  INDUSTRIAL  CO.,  LTD.</t>
  </si>
  <si>
    <t xml:space="preserve">     Head office:24-1, 2Ga, Jeo-Dong, Jung-Gu, Seoul 100-748</t>
  </si>
  <si>
    <t xml:space="preserve">   HANIL  CEMENT  CO.,  LTD.</t>
  </si>
  <si>
    <t xml:space="preserve">     Head office:832-2, Yeoksam-dong, Gangnam-gu, Seoul 135-750</t>
  </si>
  <si>
    <t xml:space="preserve">   HYUNDAI  CEMENT  CO.,  LTD.</t>
  </si>
  <si>
    <t xml:space="preserve">     Head office:1424-2, Sucho-Dong, Sucho-Gu, Seoul 135-070</t>
  </si>
  <si>
    <t xml:space="preserve">   SUNGSHIN CEMENT CO., LTD.</t>
  </si>
  <si>
    <t xml:space="preserve">     Head Office:194-27, Insa-Dong, Jongro-Gu, Seoul 110-778</t>
  </si>
  <si>
    <t xml:space="preserve">     Tel:82-2-735-8801     Fax:82-2-739-8042     http://www.sungshincement.co.kr</t>
  </si>
  <si>
    <t xml:space="preserve">   KOREA CEMENT CO., LTD.</t>
  </si>
  <si>
    <t xml:space="preserve">     Tel:82-62-519-1350     Fax:82-62-519-1567,1486     http://www.krcement.co.kr</t>
  </si>
  <si>
    <t xml:space="preserve">   LAFARGE  HALLA CEMENT CORPORATION</t>
  </si>
  <si>
    <t xml:space="preserve">     Head Office:280-1, Sangye-ri, Okgye-myeon, Gangneung-si, Gangwon-do  210-834 </t>
  </si>
  <si>
    <t xml:space="preserve">     Tel:82-33-534-1000     Fax:82-33-534-0716     http://www.lafargehalla.com</t>
  </si>
  <si>
    <t xml:space="preserve">   UNION CORPORATION</t>
  </si>
  <si>
    <t xml:space="preserve">     Tel:82-2-757-3801      Fax:82-2-757-3807 ~ 8     http://www.union21.co.kr</t>
  </si>
  <si>
    <t>Hankook</t>
  </si>
  <si>
    <t xml:space="preserve">        Sungshin</t>
  </si>
  <si>
    <t xml:space="preserve">        Hankook</t>
  </si>
  <si>
    <t>Sungshin</t>
  </si>
  <si>
    <t xml:space="preserve">            EXPORT   &amp;   IMPORT</t>
  </si>
  <si>
    <t xml:space="preserve">     Head Office:Koryo BLDG, 2-3, Sinan-Dong,Puk-Gu, Gwangju City,  500-827</t>
  </si>
  <si>
    <t>DESTINATIOIN</t>
  </si>
  <si>
    <t>SCALE  OF  INDUSTRY (2004)              Cement Consumption Growth &amp;</t>
  </si>
  <si>
    <t>STATUS   OF   COMPANIES (2004)</t>
  </si>
  <si>
    <t>04</t>
  </si>
  <si>
    <t>02</t>
  </si>
  <si>
    <t>03</t>
  </si>
  <si>
    <t>04</t>
  </si>
  <si>
    <t>other</t>
  </si>
  <si>
    <t>EXPORT   &amp;   IMPORT . 2004</t>
  </si>
  <si>
    <t xml:space="preserve"> (2000    ~     2004)</t>
  </si>
  <si>
    <t># Exported clinker not included.</t>
  </si>
  <si>
    <t xml:space="preserve"> Domestic Consumption (1,000t) *</t>
  </si>
  <si>
    <t xml:space="preserve"> No. of Distribution Terminals(Silos)</t>
  </si>
  <si>
    <t>117(174)</t>
  </si>
  <si>
    <t>U.A.E</t>
  </si>
  <si>
    <t>CHILE</t>
  </si>
  <si>
    <t>GHANA</t>
  </si>
  <si>
    <t>LIBERIA</t>
  </si>
  <si>
    <t>MOZAMBIQUE</t>
  </si>
  <si>
    <t>SIERRA LEONE</t>
  </si>
  <si>
    <t xml:space="preserve">   16th Fl. Samil Plaza BLDG, 837-26, Yoksam-1Dong, Kangnam-Gu, Seoul, Korea 135-768</t>
  </si>
  <si>
    <t xml:space="preserve">     Head office:70, Seorin-Dong, Jongro-Gu, Seoul 110-110 </t>
  </si>
  <si>
    <t xml:space="preserve">     Tel:82-2-2270-5114     Fax:82-2-2275-7040     http://www.ssy.co.kr</t>
  </si>
  <si>
    <t xml:space="preserve">     Tel:82-2-531-7000     Fax:82-2-531-7115      http://www.hanilcement.co.kr</t>
  </si>
  <si>
    <t xml:space="preserve">     Tel:82-2-520-2114     Fax:82-2-520-2118     http://www.hdcement.co.kr</t>
  </si>
  <si>
    <t xml:space="preserve">     Tel:82-2-527-6400     Fax:82-2-527-6532, 82-2-563-5839    http://www.asiacement.co.kr</t>
  </si>
  <si>
    <t xml:space="preserve">   HANKOOK CEMENT CO., LTD.</t>
  </si>
  <si>
    <t xml:space="preserve">     Head Office: 50, Sokong-Dong, Chung-Gu, Seoul 100-718</t>
  </si>
  <si>
    <t xml:space="preserve">        Daehan</t>
  </si>
  <si>
    <t>1995. 4</t>
  </si>
  <si>
    <t xml:space="preserve"> Cement Production (1,000t) * #</t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</si>
</sst>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.0"/>
    <numFmt numFmtId="185" formatCode="#,"/>
    <numFmt numFmtId="186" formatCode="#,###,"/>
    <numFmt numFmtId="187" formatCode="0.0%"/>
    <numFmt numFmtId="188" formatCode="0.0"/>
  </numFmts>
  <fonts count="50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name val="Times New Roman"/>
      <family val="1"/>
    </font>
    <font>
      <sz val="20"/>
      <name val="Times New Roman"/>
      <family val="1"/>
    </font>
    <font>
      <sz val="10"/>
      <name val="바탕체"/>
      <family val="1"/>
    </font>
    <font>
      <sz val="9"/>
      <name val="바탕체"/>
      <family val="1"/>
    </font>
    <font>
      <sz val="8"/>
      <name val="바탕체"/>
      <family val="1"/>
    </font>
    <font>
      <sz val="12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9"/>
      <name val="Arial"/>
      <family val="2"/>
    </font>
    <font>
      <sz val="17"/>
      <name val="Arial"/>
      <family val="2"/>
    </font>
    <font>
      <sz val="14"/>
      <color indexed="8"/>
      <name val="Arial"/>
      <family val="2"/>
    </font>
    <font>
      <sz val="20"/>
      <name val="Arial"/>
      <family val="2"/>
    </font>
    <font>
      <sz val="10"/>
      <name val="돋움체"/>
      <family val="3"/>
    </font>
    <font>
      <b/>
      <sz val="2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sz val="8"/>
      <name val="돋움"/>
      <family val="3"/>
    </font>
    <font>
      <sz val="12"/>
      <name val="돋움"/>
      <family val="3"/>
    </font>
    <font>
      <sz val="11.5"/>
      <name val="돋움"/>
      <family val="3"/>
    </font>
    <font>
      <sz val="11"/>
      <name val="돋움"/>
      <family val="3"/>
    </font>
    <font>
      <sz val="5.25"/>
      <name val="돋움"/>
      <family val="3"/>
    </font>
    <font>
      <b/>
      <sz val="14.5"/>
      <name val="돋움"/>
      <family val="3"/>
    </font>
    <font>
      <sz val="1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3"/>
      <name val="굴림체"/>
      <family val="3"/>
    </font>
    <font>
      <b/>
      <sz val="13"/>
      <name val="굴림체"/>
      <family val="3"/>
    </font>
    <font>
      <sz val="14"/>
      <name val="굴림체"/>
      <family val="3"/>
    </font>
    <font>
      <sz val="12"/>
      <name val="굴림체"/>
      <family val="3"/>
    </font>
    <font>
      <sz val="13"/>
      <name val="바탕체"/>
      <family val="1"/>
    </font>
    <font>
      <sz val="20"/>
      <color indexed="10"/>
      <name val="Arial"/>
      <family val="2"/>
    </font>
    <font>
      <b/>
      <sz val="14"/>
      <name val="굴림체"/>
      <family val="3"/>
    </font>
    <font>
      <b/>
      <sz val="15"/>
      <name val="Arial"/>
      <family val="2"/>
    </font>
    <font>
      <sz val="8.25"/>
      <name val="돋움"/>
      <family val="3"/>
    </font>
    <font>
      <sz val="10.5"/>
      <name val="돋움"/>
      <family val="3"/>
    </font>
    <font>
      <b/>
      <sz val="14"/>
      <name val="돋움"/>
      <family val="3"/>
    </font>
    <font>
      <sz val="13"/>
      <name val="돋움"/>
      <family val="3"/>
    </font>
    <font>
      <sz val="13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굴림체"/>
      <family val="3"/>
    </font>
    <font>
      <sz val="13"/>
      <color indexed="12"/>
      <name val="굴림체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</cellStyleXfs>
  <cellXfs count="356">
    <xf numFmtId="0" fontId="0" fillId="0" borderId="0" xfId="0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3" fontId="9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vertical="center"/>
    </xf>
    <xf numFmtId="188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5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vertical="center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184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/>
    </xf>
    <xf numFmtId="3" fontId="9" fillId="0" borderId="5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3" fontId="13" fillId="0" borderId="6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/>
    </xf>
    <xf numFmtId="184" fontId="9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8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3" fontId="9" fillId="0" borderId="0" xfId="0" applyNumberFormat="1" applyFont="1" applyBorder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84" fontId="13" fillId="0" borderId="7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Continuous" vertical="center"/>
    </xf>
    <xf numFmtId="3" fontId="13" fillId="0" borderId="7" xfId="0" applyNumberFormat="1" applyFont="1" applyFill="1" applyBorder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Continuous" vertical="center"/>
    </xf>
    <xf numFmtId="184" fontId="13" fillId="0" borderId="7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Continuous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32" fillId="0" borderId="12" xfId="0" applyFont="1" applyBorder="1" applyAlignment="1">
      <alignment horizontal="center" vertical="center"/>
    </xf>
    <xf numFmtId="186" fontId="32" fillId="0" borderId="10" xfId="0" applyNumberFormat="1" applyFont="1" applyBorder="1" applyAlignment="1">
      <alignment horizontal="center" vertical="center"/>
    </xf>
    <xf numFmtId="184" fontId="32" fillId="0" borderId="5" xfId="0" applyNumberFormat="1" applyFont="1" applyBorder="1" applyAlignment="1">
      <alignment horizontal="center" vertical="center"/>
    </xf>
    <xf numFmtId="184" fontId="32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186" fontId="33" fillId="0" borderId="1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86" fontId="32" fillId="0" borderId="10" xfId="0" applyNumberFormat="1" applyFont="1" applyFill="1" applyBorder="1" applyAlignment="1">
      <alignment horizontal="center" vertical="center"/>
    </xf>
    <xf numFmtId="184" fontId="32" fillId="0" borderId="5" xfId="0" applyNumberFormat="1" applyFont="1" applyFill="1" applyBorder="1" applyAlignment="1">
      <alignment horizontal="center" vertical="center"/>
    </xf>
    <xf numFmtId="186" fontId="33" fillId="0" borderId="10" xfId="0" applyNumberFormat="1" applyFont="1" applyFill="1" applyBorder="1" applyAlignment="1">
      <alignment horizontal="center" vertical="center"/>
    </xf>
    <xf numFmtId="184" fontId="32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3" fontId="34" fillId="0" borderId="3" xfId="0" applyNumberFormat="1" applyFont="1" applyBorder="1" applyAlignment="1">
      <alignment horizontal="centerContinuous" vertical="center"/>
    </xf>
    <xf numFmtId="3" fontId="34" fillId="0" borderId="3" xfId="0" applyNumberFormat="1" applyFont="1" applyBorder="1" applyAlignment="1">
      <alignment horizontal="center" vertical="center"/>
    </xf>
    <xf numFmtId="3" fontId="34" fillId="0" borderId="7" xfId="0" applyNumberFormat="1" applyFont="1" applyBorder="1" applyAlignment="1">
      <alignment horizontal="centerContinuous" vertical="center"/>
    </xf>
    <xf numFmtId="0" fontId="34" fillId="0" borderId="0" xfId="0" applyFont="1" applyAlignment="1">
      <alignment horizontal="centerContinuous" vertical="center"/>
    </xf>
    <xf numFmtId="0" fontId="34" fillId="0" borderId="12" xfId="0" applyFont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Continuous" vertical="center"/>
    </xf>
    <xf numFmtId="3" fontId="34" fillId="0" borderId="5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Continuous" vertical="center"/>
    </xf>
    <xf numFmtId="0" fontId="34" fillId="0" borderId="4" xfId="0" applyFont="1" applyBorder="1" applyAlignment="1">
      <alignment horizontal="centerContinuous" vertical="center"/>
    </xf>
    <xf numFmtId="0" fontId="34" fillId="0" borderId="12" xfId="0" applyFont="1" applyFill="1" applyBorder="1" applyAlignment="1">
      <alignment horizontal="center" vertical="center"/>
    </xf>
    <xf numFmtId="3" fontId="34" fillId="0" borderId="5" xfId="0" applyNumberFormat="1" applyFont="1" applyFill="1" applyBorder="1" applyAlignment="1">
      <alignment horizontal="centerContinuous" vertical="center"/>
    </xf>
    <xf numFmtId="3" fontId="34" fillId="0" borderId="5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Continuous" vertical="center"/>
    </xf>
    <xf numFmtId="0" fontId="34" fillId="0" borderId="4" xfId="0" applyFont="1" applyFill="1" applyBorder="1" applyAlignment="1">
      <alignment horizontal="centerContinuous" vertical="center"/>
    </xf>
    <xf numFmtId="0" fontId="9" fillId="0" borderId="0" xfId="0" applyFont="1" applyAlignment="1" quotePrefix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 quotePrefix="1">
      <alignment horizontal="center"/>
    </xf>
    <xf numFmtId="184" fontId="35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6" xfId="0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9" fillId="2" borderId="0" xfId="0" applyFont="1" applyFill="1" applyAlignment="1">
      <alignment/>
    </xf>
    <xf numFmtId="0" fontId="32" fillId="0" borderId="13" xfId="0" applyFont="1" applyFill="1" applyBorder="1" applyAlignment="1">
      <alignment horizontal="center" vertical="center"/>
    </xf>
    <xf numFmtId="184" fontId="32" fillId="0" borderId="14" xfId="0" applyNumberFormat="1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horizontal="center" vertical="center"/>
    </xf>
    <xf numFmtId="186" fontId="32" fillId="0" borderId="14" xfId="0" applyNumberFormat="1" applyFont="1" applyFill="1" applyBorder="1" applyAlignment="1">
      <alignment horizontal="center" vertical="center"/>
    </xf>
    <xf numFmtId="0" fontId="9" fillId="0" borderId="0" xfId="0" applyFont="1" applyAlignment="1" quotePrefix="1">
      <alignment horizontal="center"/>
    </xf>
    <xf numFmtId="0" fontId="9" fillId="0" borderId="0" xfId="0" applyFont="1" applyFill="1" applyBorder="1" applyAlignment="1">
      <alignment vertical="center"/>
    </xf>
    <xf numFmtId="0" fontId="10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20" applyFont="1">
      <alignment/>
      <protection/>
    </xf>
    <xf numFmtId="0" fontId="9" fillId="0" borderId="0" xfId="20" applyFont="1">
      <alignment/>
      <protection/>
    </xf>
    <xf numFmtId="0" fontId="17" fillId="0" borderId="0" xfId="0" applyFont="1" applyAlignment="1">
      <alignment/>
    </xf>
    <xf numFmtId="184" fontId="35" fillId="0" borderId="0" xfId="0" applyNumberFormat="1" applyFont="1" applyAlignment="1">
      <alignment/>
    </xf>
    <xf numFmtId="0" fontId="37" fillId="0" borderId="0" xfId="0" applyFont="1" applyAlignment="1">
      <alignment/>
    </xf>
    <xf numFmtId="0" fontId="9" fillId="3" borderId="0" xfId="0" applyFont="1" applyFill="1" applyAlignment="1">
      <alignment/>
    </xf>
    <xf numFmtId="0" fontId="16" fillId="3" borderId="15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6" fillId="3" borderId="16" xfId="0" applyFont="1" applyFill="1" applyBorder="1" applyAlignment="1">
      <alignment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9" fillId="4" borderId="0" xfId="0" applyFont="1" applyFill="1" applyAlignment="1">
      <alignment/>
    </xf>
    <xf numFmtId="0" fontId="13" fillId="4" borderId="21" xfId="0" applyFont="1" applyFill="1" applyBorder="1" applyAlignment="1">
      <alignment horizontal="centerContinuous"/>
    </xf>
    <xf numFmtId="0" fontId="13" fillId="4" borderId="22" xfId="0" applyFont="1" applyFill="1" applyBorder="1" applyAlignment="1">
      <alignment horizontal="centerContinuous"/>
    </xf>
    <xf numFmtId="0" fontId="13" fillId="4" borderId="21" xfId="0" applyFont="1" applyFill="1" applyBorder="1" applyAlignment="1">
      <alignment/>
    </xf>
    <xf numFmtId="0" fontId="13" fillId="4" borderId="6" xfId="0" applyFont="1" applyFill="1" applyBorder="1" applyAlignment="1">
      <alignment/>
    </xf>
    <xf numFmtId="0" fontId="13" fillId="4" borderId="22" xfId="0" applyFont="1" applyFill="1" applyBorder="1" applyAlignment="1">
      <alignment/>
    </xf>
    <xf numFmtId="0" fontId="13" fillId="4" borderId="6" xfId="0" applyFont="1" applyFill="1" applyBorder="1" applyAlignment="1">
      <alignment horizontal="centerContinuous"/>
    </xf>
    <xf numFmtId="0" fontId="13" fillId="4" borderId="21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Continuous"/>
    </xf>
    <xf numFmtId="0" fontId="13" fillId="4" borderId="8" xfId="0" applyFont="1" applyFill="1" applyBorder="1" applyAlignment="1">
      <alignment horizontal="centerContinuous"/>
    </xf>
    <xf numFmtId="0" fontId="13" fillId="4" borderId="0" xfId="0" applyFont="1" applyFill="1" applyAlignment="1">
      <alignment horizontal="centerContinuous"/>
    </xf>
    <xf numFmtId="0" fontId="13" fillId="4" borderId="7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Continuous"/>
    </xf>
    <xf numFmtId="0" fontId="13" fillId="4" borderId="24" xfId="0" applyFont="1" applyFill="1" applyBorder="1" applyAlignment="1">
      <alignment horizontal="centerContinuous"/>
    </xf>
    <xf numFmtId="0" fontId="13" fillId="4" borderId="25" xfId="0" applyFont="1" applyFill="1" applyBorder="1" applyAlignment="1">
      <alignment horizontal="centerContinuous"/>
    </xf>
    <xf numFmtId="0" fontId="13" fillId="4" borderId="26" xfId="0" applyFont="1" applyFill="1" applyBorder="1" applyAlignment="1">
      <alignment/>
    </xf>
    <xf numFmtId="0" fontId="13" fillId="4" borderId="27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 vertical="top"/>
    </xf>
    <xf numFmtId="0" fontId="13" fillId="3" borderId="28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 vertical="center"/>
    </xf>
    <xf numFmtId="186" fontId="32" fillId="0" borderId="31" xfId="0" applyNumberFormat="1" applyFont="1" applyFill="1" applyBorder="1" applyAlignment="1">
      <alignment horizontal="center" vertical="center"/>
    </xf>
    <xf numFmtId="184" fontId="32" fillId="0" borderId="31" xfId="0" applyNumberFormat="1" applyFont="1" applyFill="1" applyBorder="1" applyAlignment="1">
      <alignment horizontal="center" vertical="center"/>
    </xf>
    <xf numFmtId="3" fontId="32" fillId="0" borderId="32" xfId="0" applyNumberFormat="1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right"/>
    </xf>
    <xf numFmtId="0" fontId="13" fillId="3" borderId="33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right"/>
    </xf>
    <xf numFmtId="0" fontId="13" fillId="3" borderId="20" xfId="0" applyFont="1" applyFill="1" applyBorder="1" applyAlignment="1">
      <alignment horizontal="center" vertical="top"/>
    </xf>
    <xf numFmtId="3" fontId="38" fillId="0" borderId="10" xfId="0" applyNumberFormat="1" applyFont="1" applyBorder="1" applyAlignment="1">
      <alignment horizontal="centerContinuous" vertical="center"/>
    </xf>
    <xf numFmtId="0" fontId="13" fillId="3" borderId="1" xfId="0" applyFont="1" applyFill="1" applyBorder="1" applyAlignment="1">
      <alignment horizontal="centerContinuous" vertical="center"/>
    </xf>
    <xf numFmtId="0" fontId="13" fillId="3" borderId="35" xfId="0" applyFont="1" applyFill="1" applyBorder="1" applyAlignment="1">
      <alignment horizontal="centerContinuous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34" fillId="0" borderId="34" xfId="0" applyFont="1" applyFill="1" applyBorder="1" applyAlignment="1">
      <alignment horizontal="center" vertical="center"/>
    </xf>
    <xf numFmtId="3" fontId="34" fillId="0" borderId="20" xfId="0" applyNumberFormat="1" applyFont="1" applyFill="1" applyBorder="1" applyAlignment="1">
      <alignment horizontal="centerContinuous" vertical="center"/>
    </xf>
    <xf numFmtId="3" fontId="34" fillId="0" borderId="20" xfId="0" applyNumberFormat="1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Continuous" vertical="center"/>
    </xf>
    <xf numFmtId="0" fontId="34" fillId="0" borderId="10" xfId="0" applyFont="1" applyBorder="1" applyAlignment="1">
      <alignment horizontal="centerContinuous" vertical="center"/>
    </xf>
    <xf numFmtId="0" fontId="34" fillId="0" borderId="10" xfId="0" applyFont="1" applyFill="1" applyBorder="1" applyAlignment="1">
      <alignment horizontal="centerContinuous" vertical="center"/>
    </xf>
    <xf numFmtId="0" fontId="13" fillId="0" borderId="34" xfId="0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184" fontId="13" fillId="0" borderId="20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horizontal="centerContinuous" vertical="center"/>
    </xf>
    <xf numFmtId="0" fontId="13" fillId="0" borderId="37" xfId="0" applyFont="1" applyFill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184" fontId="13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Continuous" vertical="center"/>
    </xf>
    <xf numFmtId="0" fontId="13" fillId="0" borderId="7" xfId="0" applyFont="1" applyFill="1" applyBorder="1" applyAlignment="1">
      <alignment horizontal="centerContinuous" vertical="center"/>
    </xf>
    <xf numFmtId="0" fontId="9" fillId="3" borderId="0" xfId="0" applyFont="1" applyFill="1" applyBorder="1" applyAlignment="1">
      <alignment/>
    </xf>
    <xf numFmtId="0" fontId="44" fillId="3" borderId="6" xfId="0" applyFont="1" applyFill="1" applyBorder="1" applyAlignment="1">
      <alignment vertical="center"/>
    </xf>
    <xf numFmtId="0" fontId="44" fillId="3" borderId="6" xfId="0" applyFont="1" applyFill="1" applyBorder="1" applyAlignment="1">
      <alignment horizontal="center" vertical="center"/>
    </xf>
    <xf numFmtId="0" fontId="44" fillId="3" borderId="38" xfId="0" applyFont="1" applyFill="1" applyBorder="1" applyAlignment="1">
      <alignment horizontal="center" vertical="center"/>
    </xf>
    <xf numFmtId="0" fontId="44" fillId="3" borderId="39" xfId="0" applyFont="1" applyFill="1" applyBorder="1" applyAlignment="1">
      <alignment horizontal="center" vertical="center"/>
    </xf>
    <xf numFmtId="0" fontId="44" fillId="3" borderId="2" xfId="0" applyFont="1" applyFill="1" applyBorder="1" applyAlignment="1">
      <alignment horizontal="center" vertical="center"/>
    </xf>
    <xf numFmtId="0" fontId="44" fillId="3" borderId="2" xfId="0" applyFont="1" applyFill="1" applyBorder="1" applyAlignment="1" quotePrefix="1">
      <alignment horizontal="center" vertical="center"/>
    </xf>
    <xf numFmtId="0" fontId="44" fillId="3" borderId="33" xfId="0" applyFont="1" applyFill="1" applyBorder="1" applyAlignment="1" quotePrefix="1">
      <alignment horizontal="centerContinuous" vertical="center"/>
    </xf>
    <xf numFmtId="0" fontId="44" fillId="3" borderId="21" xfId="0" applyFont="1" applyFill="1" applyBorder="1" applyAlignment="1" quotePrefix="1">
      <alignment horizontal="centerContinuous" vertical="center"/>
    </xf>
    <xf numFmtId="0" fontId="44" fillId="0" borderId="6" xfId="0" applyFont="1" applyBorder="1" applyAlignment="1">
      <alignment horizontal="center" vertical="center"/>
    </xf>
    <xf numFmtId="3" fontId="44" fillId="0" borderId="40" xfId="0" applyNumberFormat="1" applyFont="1" applyBorder="1" applyAlignment="1">
      <alignment vertical="center"/>
    </xf>
    <xf numFmtId="3" fontId="44" fillId="0" borderId="6" xfId="0" applyNumberFormat="1" applyFont="1" applyBorder="1" applyAlignment="1">
      <alignment horizontal="center" vertical="center"/>
    </xf>
    <xf numFmtId="3" fontId="44" fillId="0" borderId="38" xfId="0" applyNumberFormat="1" applyFont="1" applyBorder="1" applyAlignment="1">
      <alignment horizontal="center" vertical="center"/>
    </xf>
    <xf numFmtId="3" fontId="44" fillId="0" borderId="8" xfId="0" applyNumberFormat="1" applyFont="1" applyBorder="1" applyAlignment="1">
      <alignment horizontal="right" vertical="center"/>
    </xf>
    <xf numFmtId="3" fontId="44" fillId="0" borderId="3" xfId="0" applyNumberFormat="1" applyFont="1" applyBorder="1" applyAlignment="1">
      <alignment horizontal="right" vertical="center"/>
    </xf>
    <xf numFmtId="3" fontId="44" fillId="0" borderId="3" xfId="0" applyNumberFormat="1" applyFont="1" applyFill="1" applyBorder="1" applyAlignment="1">
      <alignment horizontal="right" vertical="center"/>
    </xf>
    <xf numFmtId="3" fontId="44" fillId="0" borderId="18" xfId="0" applyNumberFormat="1" applyFont="1" applyFill="1" applyBorder="1" applyAlignment="1">
      <alignment horizontal="centerContinuous" vertical="center"/>
    </xf>
    <xf numFmtId="3" fontId="44" fillId="0" borderId="41" xfId="0" applyNumberFormat="1" applyFont="1" applyFill="1" applyBorder="1" applyAlignment="1">
      <alignment horizontal="centerContinuous" vertical="center"/>
    </xf>
    <xf numFmtId="0" fontId="44" fillId="0" borderId="0" xfId="0" applyFont="1" applyBorder="1" applyAlignment="1">
      <alignment horizontal="center" vertical="center"/>
    </xf>
    <xf numFmtId="3" fontId="44" fillId="0" borderId="42" xfId="0" applyNumberFormat="1" applyFont="1" applyBorder="1" applyAlignment="1">
      <alignment vertical="center"/>
    </xf>
    <xf numFmtId="3" fontId="44" fillId="0" borderId="4" xfId="0" applyNumberFormat="1" applyFont="1" applyBorder="1" applyAlignment="1">
      <alignment horizontal="center" vertical="center"/>
    </xf>
    <xf numFmtId="3" fontId="44" fillId="0" borderId="43" xfId="0" applyNumberFormat="1" applyFont="1" applyBorder="1" applyAlignment="1">
      <alignment horizontal="center" vertical="center"/>
    </xf>
    <xf numFmtId="3" fontId="44" fillId="0" borderId="12" xfId="0" applyNumberFormat="1" applyFont="1" applyBorder="1" applyAlignment="1">
      <alignment horizontal="right" vertical="center"/>
    </xf>
    <xf numFmtId="3" fontId="44" fillId="0" borderId="5" xfId="0" applyNumberFormat="1" applyFont="1" applyBorder="1" applyAlignment="1">
      <alignment horizontal="right" vertical="center"/>
    </xf>
    <xf numFmtId="3" fontId="44" fillId="0" borderId="5" xfId="0" applyNumberFormat="1" applyFont="1" applyFill="1" applyBorder="1" applyAlignment="1">
      <alignment horizontal="right" vertical="center"/>
    </xf>
    <xf numFmtId="3" fontId="44" fillId="0" borderId="5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3" fontId="44" fillId="0" borderId="42" xfId="0" applyNumberFormat="1" applyFont="1" applyFill="1" applyBorder="1" applyAlignment="1">
      <alignment vertical="center"/>
    </xf>
    <xf numFmtId="3" fontId="44" fillId="0" borderId="4" xfId="0" applyNumberFormat="1" applyFont="1" applyFill="1" applyBorder="1" applyAlignment="1">
      <alignment horizontal="center" vertical="center"/>
    </xf>
    <xf numFmtId="3" fontId="44" fillId="0" borderId="43" xfId="0" applyNumberFormat="1" applyFont="1" applyFill="1" applyBorder="1" applyAlignment="1">
      <alignment horizontal="center" vertical="center"/>
    </xf>
    <xf numFmtId="3" fontId="44" fillId="0" borderId="12" xfId="0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42" xfId="0" applyFont="1" applyBorder="1" applyAlignment="1">
      <alignment vertical="center"/>
    </xf>
    <xf numFmtId="0" fontId="44" fillId="0" borderId="4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3" fontId="44" fillId="0" borderId="14" xfId="0" applyNumberFormat="1" applyFont="1" applyBorder="1" applyAlignment="1">
      <alignment vertical="center"/>
    </xf>
    <xf numFmtId="3" fontId="44" fillId="0" borderId="11" xfId="0" applyNumberFormat="1" applyFont="1" applyBorder="1" applyAlignment="1">
      <alignment vertical="center"/>
    </xf>
    <xf numFmtId="0" fontId="44" fillId="0" borderId="38" xfId="0" applyFont="1" applyBorder="1" applyAlignment="1">
      <alignment horizontal="left" vertical="center"/>
    </xf>
    <xf numFmtId="3" fontId="44" fillId="0" borderId="21" xfId="0" applyNumberFormat="1" applyFont="1" applyBorder="1" applyAlignment="1">
      <alignment horizontal="right" vertical="center"/>
    </xf>
    <xf numFmtId="0" fontId="44" fillId="4" borderId="1" xfId="0" applyFont="1" applyFill="1" applyBorder="1" applyAlignment="1">
      <alignment horizontal="center" vertical="center"/>
    </xf>
    <xf numFmtId="3" fontId="44" fillId="4" borderId="39" xfId="0" applyNumberFormat="1" applyFont="1" applyFill="1" applyBorder="1" applyAlignment="1">
      <alignment horizontal="right" vertical="center"/>
    </xf>
    <xf numFmtId="3" fontId="44" fillId="4" borderId="2" xfId="0" applyNumberFormat="1" applyFont="1" applyFill="1" applyBorder="1" applyAlignment="1">
      <alignment horizontal="right" vertical="center"/>
    </xf>
    <xf numFmtId="3" fontId="44" fillId="4" borderId="2" xfId="0" applyNumberFormat="1" applyFont="1" applyFill="1" applyBorder="1" applyAlignment="1">
      <alignment vertical="center"/>
    </xf>
    <xf numFmtId="3" fontId="44" fillId="4" borderId="46" xfId="0" applyNumberFormat="1" applyFont="1" applyFill="1" applyBorder="1" applyAlignment="1">
      <alignment vertical="center"/>
    </xf>
    <xf numFmtId="0" fontId="45" fillId="3" borderId="15" xfId="0" applyFont="1" applyFill="1" applyBorder="1" applyAlignment="1">
      <alignment vertical="center"/>
    </xf>
    <xf numFmtId="3" fontId="45" fillId="0" borderId="9" xfId="0" applyNumberFormat="1" applyFont="1" applyBorder="1" applyAlignment="1">
      <alignment horizontal="left" vertical="center"/>
    </xf>
    <xf numFmtId="0" fontId="45" fillId="3" borderId="4" xfId="0" applyFont="1" applyFill="1" applyBorder="1" applyAlignment="1">
      <alignment vertical="center"/>
    </xf>
    <xf numFmtId="0" fontId="45" fillId="3" borderId="16" xfId="0" applyFont="1" applyFill="1" applyBorder="1" applyAlignment="1">
      <alignment vertical="center"/>
    </xf>
    <xf numFmtId="0" fontId="45" fillId="3" borderId="47" xfId="0" applyFont="1" applyFill="1" applyBorder="1" applyAlignment="1">
      <alignment vertical="center"/>
    </xf>
    <xf numFmtId="3" fontId="46" fillId="4" borderId="5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88" fontId="47" fillId="0" borderId="0" xfId="0" applyNumberFormat="1" applyFont="1" applyAlignment="1">
      <alignment/>
    </xf>
    <xf numFmtId="0" fontId="47" fillId="0" borderId="0" xfId="0" applyFont="1" applyAlignment="1" quotePrefix="1">
      <alignment horizontal="right"/>
    </xf>
    <xf numFmtId="0" fontId="47" fillId="0" borderId="0" xfId="0" applyFont="1" applyAlignment="1" quotePrefix="1">
      <alignment/>
    </xf>
    <xf numFmtId="0" fontId="48" fillId="4" borderId="30" xfId="0" applyFont="1" applyFill="1" applyBorder="1" applyAlignment="1">
      <alignment horizontal="center" vertical="center"/>
    </xf>
    <xf numFmtId="3" fontId="48" fillId="4" borderId="31" xfId="0" applyNumberFormat="1" applyFont="1" applyFill="1" applyBorder="1" applyAlignment="1">
      <alignment horizontal="centerContinuous" vertical="center"/>
    </xf>
    <xf numFmtId="3" fontId="48" fillId="4" borderId="31" xfId="0" applyNumberFormat="1" applyFont="1" applyFill="1" applyBorder="1" applyAlignment="1">
      <alignment horizontal="center" vertical="center"/>
    </xf>
    <xf numFmtId="0" fontId="48" fillId="4" borderId="32" xfId="0" applyFont="1" applyFill="1" applyBorder="1" applyAlignment="1">
      <alignment horizontal="centerContinuous" vertical="center"/>
    </xf>
    <xf numFmtId="0" fontId="49" fillId="4" borderId="30" xfId="0" applyFont="1" applyFill="1" applyBorder="1" applyAlignment="1">
      <alignment horizontal="center" vertical="center"/>
    </xf>
    <xf numFmtId="186" fontId="49" fillId="4" borderId="31" xfId="0" applyNumberFormat="1" applyFont="1" applyFill="1" applyBorder="1" applyAlignment="1">
      <alignment horizontal="center" vertical="center"/>
    </xf>
    <xf numFmtId="184" fontId="49" fillId="4" borderId="31" xfId="0" applyNumberFormat="1" applyFont="1" applyFill="1" applyBorder="1" applyAlignment="1">
      <alignment horizontal="center" vertical="center"/>
    </xf>
    <xf numFmtId="3" fontId="49" fillId="4" borderId="32" xfId="0" applyNumberFormat="1" applyFont="1" applyFill="1" applyBorder="1" applyAlignment="1">
      <alignment horizontal="center" vertical="center"/>
    </xf>
    <xf numFmtId="0" fontId="47" fillId="2" borderId="1" xfId="0" applyFont="1" applyFill="1" applyBorder="1" applyAlignment="1">
      <alignment/>
    </xf>
    <xf numFmtId="0" fontId="47" fillId="2" borderId="2" xfId="0" applyFont="1" applyFill="1" applyBorder="1" applyAlignment="1">
      <alignment horizontal="center"/>
    </xf>
    <xf numFmtId="0" fontId="47" fillId="2" borderId="2" xfId="0" applyFont="1" applyFill="1" applyBorder="1" applyAlignment="1" quotePrefix="1">
      <alignment horizontal="center"/>
    </xf>
    <xf numFmtId="0" fontId="47" fillId="2" borderId="1" xfId="0" applyFont="1" applyFill="1" applyBorder="1" applyAlignment="1" quotePrefix="1">
      <alignment horizontal="center"/>
    </xf>
    <xf numFmtId="0" fontId="47" fillId="2" borderId="0" xfId="0" applyFont="1" applyFill="1" applyBorder="1" applyAlignment="1" quotePrefix="1">
      <alignment horizontal="center"/>
    </xf>
    <xf numFmtId="0" fontId="47" fillId="0" borderId="0" xfId="0" applyFont="1" applyAlignment="1" quotePrefix="1">
      <alignment horizontal="center"/>
    </xf>
    <xf numFmtId="0" fontId="47" fillId="0" borderId="0" xfId="0" applyFont="1" applyAlignment="1">
      <alignment/>
    </xf>
    <xf numFmtId="3" fontId="47" fillId="0" borderId="3" xfId="0" applyNumberFormat="1" applyFont="1" applyBorder="1" applyAlignment="1">
      <alignment horizontal="center"/>
    </xf>
    <xf numFmtId="3" fontId="47" fillId="0" borderId="0" xfId="0" applyNumberFormat="1" applyFont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3" fontId="47" fillId="0" borderId="0" xfId="0" applyNumberFormat="1" applyFont="1" applyAlignment="1">
      <alignment horizontal="center"/>
    </xf>
    <xf numFmtId="0" fontId="47" fillId="0" borderId="4" xfId="0" applyFont="1" applyBorder="1" applyAlignment="1">
      <alignment/>
    </xf>
    <xf numFmtId="0" fontId="47" fillId="0" borderId="4" xfId="0" applyFont="1" applyBorder="1" applyAlignment="1">
      <alignment/>
    </xf>
    <xf numFmtId="3" fontId="47" fillId="0" borderId="5" xfId="0" applyNumberFormat="1" applyFont="1" applyBorder="1" applyAlignment="1">
      <alignment horizontal="center"/>
    </xf>
    <xf numFmtId="3" fontId="47" fillId="0" borderId="4" xfId="0" applyNumberFormat="1" applyFont="1" applyBorder="1" applyAlignment="1">
      <alignment horizontal="center"/>
    </xf>
    <xf numFmtId="0" fontId="44" fillId="0" borderId="6" xfId="0" applyFont="1" applyBorder="1" applyAlignment="1">
      <alignment vertical="center"/>
    </xf>
    <xf numFmtId="3" fontId="44" fillId="0" borderId="48" xfId="0" applyNumberFormat="1" applyFont="1" applyBorder="1" applyAlignment="1">
      <alignment horizontal="right" vertical="center"/>
    </xf>
    <xf numFmtId="3" fontId="44" fillId="0" borderId="22" xfId="0" applyNumberFormat="1" applyFont="1" applyBorder="1" applyAlignment="1">
      <alignment vertical="center"/>
    </xf>
    <xf numFmtId="3" fontId="44" fillId="0" borderId="6" xfId="0" applyNumberFormat="1" applyFont="1" applyBorder="1" applyAlignment="1">
      <alignment vertical="center"/>
    </xf>
    <xf numFmtId="3" fontId="44" fillId="0" borderId="49" xfId="0" applyNumberFormat="1" applyFont="1" applyBorder="1" applyAlignment="1">
      <alignment horizontal="right" vertical="center"/>
    </xf>
    <xf numFmtId="3" fontId="44" fillId="0" borderId="8" xfId="0" applyNumberFormat="1" applyFont="1" applyBorder="1" applyAlignment="1">
      <alignment vertical="center"/>
    </xf>
    <xf numFmtId="3" fontId="44" fillId="0" borderId="0" xfId="0" applyNumberFormat="1" applyFont="1" applyBorder="1" applyAlignment="1">
      <alignment vertical="center"/>
    </xf>
    <xf numFmtId="0" fontId="44" fillId="3" borderId="1" xfId="0" applyFont="1" applyFill="1" applyBorder="1" applyAlignment="1">
      <alignment horizontal="center" vertical="center"/>
    </xf>
    <xf numFmtId="3" fontId="44" fillId="4" borderId="50" xfId="0" applyNumberFormat="1" applyFont="1" applyFill="1" applyBorder="1" applyAlignment="1">
      <alignment horizontal="right" vertical="center"/>
    </xf>
    <xf numFmtId="3" fontId="44" fillId="4" borderId="1" xfId="0" applyNumberFormat="1" applyFont="1" applyFill="1" applyBorder="1" applyAlignment="1">
      <alignment vertical="center"/>
    </xf>
    <xf numFmtId="0" fontId="44" fillId="4" borderId="35" xfId="0" applyFont="1" applyFill="1" applyBorder="1" applyAlignment="1">
      <alignment vertical="center"/>
    </xf>
    <xf numFmtId="0" fontId="44" fillId="4" borderId="2" xfId="0" applyFont="1" applyFill="1" applyBorder="1" applyAlignment="1">
      <alignment horizontal="center" vertical="center"/>
    </xf>
    <xf numFmtId="0" fontId="44" fillId="4" borderId="46" xfId="0" applyNumberFormat="1" applyFont="1" applyFill="1" applyBorder="1" applyAlignment="1" quotePrefix="1">
      <alignment horizontal="center" vertical="center"/>
    </xf>
    <xf numFmtId="0" fontId="44" fillId="0" borderId="38" xfId="0" applyFont="1" applyFill="1" applyBorder="1" applyAlignment="1">
      <alignment horizontal="centerContinuous" vertical="center"/>
    </xf>
    <xf numFmtId="3" fontId="44" fillId="0" borderId="3" xfId="0" applyNumberFormat="1" applyFont="1" applyBorder="1" applyAlignment="1">
      <alignment vertical="center"/>
    </xf>
    <xf numFmtId="3" fontId="44" fillId="0" borderId="0" xfId="0" applyNumberFormat="1" applyFont="1" applyAlignment="1">
      <alignment vertical="center"/>
    </xf>
    <xf numFmtId="0" fontId="44" fillId="0" borderId="51" xfId="0" applyFont="1" applyFill="1" applyBorder="1" applyAlignment="1">
      <alignment horizontal="centerContinuous" vertical="center"/>
    </xf>
    <xf numFmtId="3" fontId="44" fillId="0" borderId="31" xfId="0" applyNumberFormat="1" applyFont="1" applyBorder="1" applyAlignment="1">
      <alignment vertical="center"/>
    </xf>
    <xf numFmtId="3" fontId="44" fillId="0" borderId="52" xfId="0" applyNumberFormat="1" applyFont="1" applyBorder="1" applyAlignment="1">
      <alignment vertical="center"/>
    </xf>
    <xf numFmtId="3" fontId="44" fillId="0" borderId="32" xfId="0" applyNumberFormat="1" applyFont="1" applyBorder="1" applyAlignment="1">
      <alignment horizontal="right" vertical="center"/>
    </xf>
    <xf numFmtId="0" fontId="44" fillId="4" borderId="30" xfId="0" applyFont="1" applyFill="1" applyBorder="1" applyAlignment="1">
      <alignment horizontal="center" vertical="center"/>
    </xf>
    <xf numFmtId="3" fontId="44" fillId="4" borderId="31" xfId="0" applyNumberFormat="1" applyFont="1" applyFill="1" applyBorder="1" applyAlignment="1">
      <alignment horizontal="center" vertical="center"/>
    </xf>
    <xf numFmtId="184" fontId="44" fillId="4" borderId="31" xfId="0" applyNumberFormat="1" applyFont="1" applyFill="1" applyBorder="1" applyAlignment="1">
      <alignment horizontal="center" vertical="center"/>
    </xf>
    <xf numFmtId="3" fontId="44" fillId="4" borderId="31" xfId="0" applyNumberFormat="1" applyFont="1" applyFill="1" applyBorder="1" applyAlignment="1">
      <alignment vertical="center"/>
    </xf>
    <xf numFmtId="3" fontId="44" fillId="4" borderId="31" xfId="0" applyNumberFormat="1" applyFont="1" applyFill="1" applyBorder="1" applyAlignment="1">
      <alignment horizontal="centerContinuous" vertical="center"/>
    </xf>
    <xf numFmtId="0" fontId="44" fillId="4" borderId="32" xfId="0" applyFont="1" applyFill="1" applyBorder="1" applyAlignment="1">
      <alignment horizontal="centerContinuous"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left" vertical="center"/>
    </xf>
    <xf numFmtId="3" fontId="12" fillId="0" borderId="11" xfId="0" applyNumberFormat="1" applyFont="1" applyBorder="1" applyAlignment="1">
      <alignment horizontal="left" vertical="center"/>
    </xf>
    <xf numFmtId="3" fontId="12" fillId="0" borderId="28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 vertical="center"/>
    </xf>
    <xf numFmtId="3" fontId="12" fillId="3" borderId="20" xfId="0" applyNumberFormat="1" applyFont="1" applyFill="1" applyBorder="1" applyAlignment="1">
      <alignment horizontal="center" vertical="center"/>
    </xf>
    <xf numFmtId="3" fontId="12" fillId="3" borderId="19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/>
    </xf>
    <xf numFmtId="0" fontId="0" fillId="2" borderId="0" xfId="0" applyFont="1" applyFill="1" applyAlignment="1">
      <alignment/>
    </xf>
    <xf numFmtId="0" fontId="12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3" fontId="46" fillId="4" borderId="4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47" xfId="0" applyFont="1" applyFill="1" applyBorder="1" applyAlignment="1">
      <alignment vertical="center"/>
    </xf>
    <xf numFmtId="3" fontId="44" fillId="0" borderId="33" xfId="0" applyNumberFormat="1" applyFont="1" applyBorder="1" applyAlignment="1">
      <alignment horizontal="right" vertical="center"/>
    </xf>
    <xf numFmtId="3" fontId="44" fillId="0" borderId="20" xfId="0" applyNumberFormat="1" applyFont="1" applyBorder="1" applyAlignment="1">
      <alignment horizontal="right" vertical="center"/>
    </xf>
    <xf numFmtId="3" fontId="44" fillId="0" borderId="21" xfId="0" applyNumberFormat="1" applyFont="1" applyBorder="1" applyAlignment="1">
      <alignment horizontal="right" vertical="center"/>
    </xf>
    <xf numFmtId="3" fontId="44" fillId="0" borderId="37" xfId="0" applyNumberFormat="1" applyFont="1" applyBorder="1" applyAlignment="1">
      <alignment horizontal="right" vertical="center"/>
    </xf>
    <xf numFmtId="3" fontId="44" fillId="0" borderId="33" xfId="0" applyNumberFormat="1" applyFont="1" applyFill="1" applyBorder="1" applyAlignment="1">
      <alignment horizontal="right" vertical="center"/>
    </xf>
    <xf numFmtId="3" fontId="44" fillId="0" borderId="20" xfId="0" applyNumberFormat="1" applyFont="1" applyFill="1" applyBorder="1" applyAlignment="1">
      <alignment horizontal="right" vertical="center"/>
    </xf>
    <xf numFmtId="0" fontId="44" fillId="0" borderId="40" xfId="0" applyFont="1" applyBorder="1" applyAlignment="1">
      <alignment horizontal="left" vertical="center"/>
    </xf>
    <xf numFmtId="0" fontId="44" fillId="0" borderId="6" xfId="0" applyFont="1" applyBorder="1" applyAlignment="1">
      <alignment horizontal="left" vertical="center"/>
    </xf>
    <xf numFmtId="0" fontId="44" fillId="0" borderId="38" xfId="0" applyFont="1" applyBorder="1" applyAlignment="1">
      <alignment horizontal="left" vertical="center"/>
    </xf>
    <xf numFmtId="0" fontId="44" fillId="0" borderId="53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54" xfId="0" applyFont="1" applyBorder="1" applyAlignment="1">
      <alignment horizontal="left" vertical="center"/>
    </xf>
    <xf numFmtId="3" fontId="44" fillId="0" borderId="55" xfId="0" applyNumberFormat="1" applyFont="1" applyBorder="1" applyAlignment="1">
      <alignment horizontal="right" vertical="center"/>
    </xf>
    <xf numFmtId="3" fontId="44" fillId="0" borderId="56" xfId="0" applyNumberFormat="1" applyFont="1" applyBorder="1" applyAlignment="1">
      <alignment horizontal="right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6325"/>
          <c:w val="0.99375"/>
          <c:h val="0.725"/>
        </c:manualLayout>
      </c:layout>
      <c:lineChart>
        <c:grouping val="standard"/>
        <c:varyColors val="0"/>
        <c:ser>
          <c:idx val="1"/>
          <c:order val="0"/>
          <c:tx>
            <c:strRef>
              <c:f>'1OUTLINE OF INDUSTRY(2004)'!$H$37</c:f>
              <c:strCache>
                <c:ptCount val="1"/>
                <c:pt idx="0">
                  <c:v>Consumption Growth Rate(%)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'1OUTLINE OF INDUSTRY(2004)'!$G$38:$G$57</c:f>
              <c:strCache>
                <c:ptCount val="20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</c:strCache>
            </c:strRef>
          </c:cat>
          <c:val>
            <c:numRef>
              <c:f>'1OUTLINE OF INDUSTRY(2004)'!$H$38:$H$57</c:f>
              <c:numCache>
                <c:ptCount val="20"/>
                <c:pt idx="0">
                  <c:v>2.5</c:v>
                </c:pt>
                <c:pt idx="1">
                  <c:v>7.4</c:v>
                </c:pt>
                <c:pt idx="2">
                  <c:v>11.6</c:v>
                </c:pt>
                <c:pt idx="3">
                  <c:v>15.1</c:v>
                </c:pt>
                <c:pt idx="4">
                  <c:v>7.7</c:v>
                </c:pt>
                <c:pt idx="5">
                  <c:v>20.2</c:v>
                </c:pt>
                <c:pt idx="6">
                  <c:v>30.3</c:v>
                </c:pt>
                <c:pt idx="7">
                  <c:v>5.6</c:v>
                </c:pt>
                <c:pt idx="8">
                  <c:v>0</c:v>
                </c:pt>
                <c:pt idx="9">
                  <c:v>12.8</c:v>
                </c:pt>
                <c:pt idx="10">
                  <c:v>7.3</c:v>
                </c:pt>
                <c:pt idx="11">
                  <c:v>6.2</c:v>
                </c:pt>
                <c:pt idx="12">
                  <c:v>2.9</c:v>
                </c:pt>
                <c:pt idx="13">
                  <c:v>-27.8</c:v>
                </c:pt>
                <c:pt idx="14">
                  <c:v>0.2</c:v>
                </c:pt>
                <c:pt idx="15">
                  <c:v>7.3</c:v>
                </c:pt>
                <c:pt idx="16">
                  <c:v>4.3</c:v>
                </c:pt>
                <c:pt idx="17">
                  <c:v>8.5</c:v>
                </c:pt>
                <c:pt idx="18">
                  <c:v>7.4</c:v>
                </c:pt>
                <c:pt idx="19">
                  <c:v>-5.8</c:v>
                </c:pt>
              </c:numCache>
            </c:numRef>
          </c:val>
          <c:smooth val="0"/>
        </c:ser>
        <c:marker val="1"/>
        <c:axId val="52871735"/>
        <c:axId val="6083568"/>
      </c:lineChart>
      <c:lineChart>
        <c:grouping val="standard"/>
        <c:varyColors val="0"/>
        <c:ser>
          <c:idx val="0"/>
          <c:order val="1"/>
          <c:tx>
            <c:strRef>
              <c:f>'1OUTLINE OF INDUSTRY(2004)'!$I$37</c:f>
              <c:strCache>
                <c:ptCount val="1"/>
                <c:pt idx="0">
                  <c:v>Construction Growth Rate(%)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'1OUTLINE OF INDUSTRY(2004)'!$G$38:$G$57</c:f>
              <c:strCache>
                <c:ptCount val="20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</c:strCache>
            </c:strRef>
          </c:cat>
          <c:val>
            <c:numRef>
              <c:f>'1OUTLINE OF INDUSTRY(2004)'!$I$38:$I$57</c:f>
              <c:numCache>
                <c:ptCount val="20"/>
                <c:pt idx="0">
                  <c:v>4.2</c:v>
                </c:pt>
                <c:pt idx="1">
                  <c:v>3.4</c:v>
                </c:pt>
                <c:pt idx="2">
                  <c:v>12.8</c:v>
                </c:pt>
                <c:pt idx="3">
                  <c:v>8.9</c:v>
                </c:pt>
                <c:pt idx="4">
                  <c:v>14.3</c:v>
                </c:pt>
                <c:pt idx="5">
                  <c:v>25.5</c:v>
                </c:pt>
                <c:pt idx="6">
                  <c:v>15.1</c:v>
                </c:pt>
                <c:pt idx="7">
                  <c:v>-0.4</c:v>
                </c:pt>
                <c:pt idx="8">
                  <c:v>8.3</c:v>
                </c:pt>
                <c:pt idx="9">
                  <c:v>4.6</c:v>
                </c:pt>
                <c:pt idx="10">
                  <c:v>8.8</c:v>
                </c:pt>
                <c:pt idx="11">
                  <c:v>6.9</c:v>
                </c:pt>
                <c:pt idx="12">
                  <c:v>1.4</c:v>
                </c:pt>
                <c:pt idx="13">
                  <c:v>-9</c:v>
                </c:pt>
                <c:pt idx="14">
                  <c:v>-10.1</c:v>
                </c:pt>
                <c:pt idx="15">
                  <c:v>-3.7</c:v>
                </c:pt>
                <c:pt idx="16">
                  <c:v>5.6</c:v>
                </c:pt>
                <c:pt idx="17">
                  <c:v>3.2</c:v>
                </c:pt>
                <c:pt idx="18">
                  <c:v>3.1</c:v>
                </c:pt>
                <c:pt idx="19">
                  <c:v>1.7</c:v>
                </c:pt>
              </c:numCache>
            </c:numRef>
          </c:val>
          <c:smooth val="0"/>
        </c:ser>
        <c:marker val="1"/>
        <c:axId val="54752113"/>
        <c:axId val="23006970"/>
      </c:lineChart>
      <c:catAx>
        <c:axId val="52871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83568"/>
        <c:crosses val="autoZero"/>
        <c:auto val="0"/>
        <c:lblOffset val="100"/>
        <c:noMultiLvlLbl val="0"/>
      </c:catAx>
      <c:valAx>
        <c:axId val="6083568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바탕체"/>
                    <a:ea typeface="바탕체"/>
                    <a:cs typeface="바탕체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871735"/>
        <c:crossesAt val="1"/>
        <c:crossBetween val="between"/>
        <c:dispUnits/>
        <c:majorUnit val="10"/>
      </c:valAx>
      <c:catAx>
        <c:axId val="54752113"/>
        <c:scaling>
          <c:orientation val="minMax"/>
        </c:scaling>
        <c:axPos val="b"/>
        <c:delete val="1"/>
        <c:majorTickMark val="in"/>
        <c:minorTickMark val="none"/>
        <c:tickLblPos val="nextTo"/>
        <c:crossAx val="23006970"/>
        <c:crosses val="max"/>
        <c:auto val="0"/>
        <c:lblOffset val="100"/>
        <c:noMultiLvlLbl val="0"/>
      </c:catAx>
      <c:valAx>
        <c:axId val="23006970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바탕체"/>
                    <a:ea typeface="바탕체"/>
                    <a:cs typeface="바탕체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5211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26"/>
          <c:w val="0.55575"/>
          <c:h val="0.0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바탕체"/>
              <a:ea typeface="바탕체"/>
              <a:cs typeface="바탕체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BULK  RATIO</a:t>
            </a:r>
          </a:p>
        </c:rich>
      </c:tx>
      <c:layout>
        <c:manualLayout>
          <c:xMode val="factor"/>
          <c:yMode val="factor"/>
          <c:x val="0.025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625"/>
          <c:w val="0.948"/>
          <c:h val="0.81125"/>
        </c:manualLayout>
      </c:layout>
      <c:areaChart>
        <c:grouping val="percentStacked"/>
        <c:varyColors val="0"/>
        <c:ser>
          <c:idx val="0"/>
          <c:order val="0"/>
          <c:tx>
            <c:strRef>
              <c:f>'2-3Supply &amp; Demand'!$BB$3</c:f>
              <c:strCache>
                <c:ptCount val="1"/>
                <c:pt idx="0">
                  <c:v>BULK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91.0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'2-3Supply &amp; Demand'!$BA$4:$BA$12</c:f>
              <c:strCache>
                <c:ptCount val="9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'2-3Supply &amp; Demand'!$BB$4:$BB$12</c:f>
              <c:numCache>
                <c:ptCount val="9"/>
                <c:pt idx="0">
                  <c:v>21.3</c:v>
                </c:pt>
                <c:pt idx="1">
                  <c:v>49.1</c:v>
                </c:pt>
                <c:pt idx="2">
                  <c:v>68.5</c:v>
                </c:pt>
                <c:pt idx="3">
                  <c:v>81.9</c:v>
                </c:pt>
                <c:pt idx="4">
                  <c:v>88.9</c:v>
                </c:pt>
                <c:pt idx="5">
                  <c:v>88.7</c:v>
                </c:pt>
                <c:pt idx="6">
                  <c:v>89.1</c:v>
                </c:pt>
                <c:pt idx="7">
                  <c:v>90</c:v>
                </c:pt>
                <c:pt idx="8">
                  <c:v>91</c:v>
                </c:pt>
              </c:numCache>
            </c:numRef>
          </c:val>
        </c:ser>
        <c:ser>
          <c:idx val="1"/>
          <c:order val="1"/>
          <c:tx>
            <c:strRef>
              <c:f>'2-3Supply &amp; Demand'!$BC$3</c:f>
              <c:strCache>
                <c:ptCount val="1"/>
                <c:pt idx="0">
                  <c:v>BAG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'2-3Supply &amp; Demand'!$BA$4:$BA$12</c:f>
              <c:strCache>
                <c:ptCount val="9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'2-3Supply &amp; Demand'!$BC$4:$BC$12</c:f>
              <c:numCache>
                <c:ptCount val="9"/>
                <c:pt idx="0">
                  <c:v>78.7</c:v>
                </c:pt>
                <c:pt idx="1">
                  <c:v>50.9</c:v>
                </c:pt>
                <c:pt idx="2">
                  <c:v>31.5</c:v>
                </c:pt>
                <c:pt idx="3">
                  <c:v>18.099999999999994</c:v>
                </c:pt>
                <c:pt idx="4">
                  <c:v>11.099999999999994</c:v>
                </c:pt>
                <c:pt idx="5">
                  <c:v>11.299999999999997</c:v>
                </c:pt>
                <c:pt idx="6">
                  <c:v>10.900000000000006</c:v>
                </c:pt>
                <c:pt idx="7">
                  <c:v>10</c:v>
                </c:pt>
                <c:pt idx="8">
                  <c:v>9</c:v>
                </c:pt>
              </c:numCache>
            </c:numRef>
          </c:val>
        </c:ser>
        <c:axId val="2708783"/>
        <c:axId val="24379048"/>
      </c:areaChart>
      <c:catAx>
        <c:axId val="2708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4379048"/>
        <c:crosses val="autoZero"/>
        <c:auto val="1"/>
        <c:lblOffset val="100"/>
        <c:noMultiLvlLbl val="0"/>
      </c:catAx>
      <c:valAx>
        <c:axId val="243790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708783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7675"/>
          <c:y val="0.089"/>
          <c:w val="0.1535"/>
          <c:h val="0.08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DEMAND  BY  SECTOR</a:t>
            </a:r>
          </a:p>
        </c:rich>
      </c:tx>
      <c:layout>
        <c:manualLayout>
          <c:xMode val="factor"/>
          <c:yMode val="factor"/>
          <c:x val="-0.0407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8525"/>
          <c:w val="0.94925"/>
          <c:h val="0.78975"/>
        </c:manualLayout>
      </c:layout>
      <c:areaChart>
        <c:grouping val="percentStacked"/>
        <c:varyColors val="0"/>
        <c:ser>
          <c:idx val="0"/>
          <c:order val="0"/>
          <c:tx>
            <c:strRef>
              <c:f>'2-3Supply &amp; Demand'!$BK$3</c:f>
              <c:strCache>
                <c:ptCount val="1"/>
                <c:pt idx="0">
                  <c:v>CIVIL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'2-3Supply &amp; Demand'!$BJ$5:$BJ$13</c:f>
              <c:strCache>
                <c:ptCount val="9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'2-3Supply &amp; Demand'!$BK$5:$BK$13</c:f>
              <c:numCache>
                <c:ptCount val="9"/>
                <c:pt idx="0">
                  <c:v>78.1</c:v>
                </c:pt>
                <c:pt idx="1">
                  <c:v>84.1</c:v>
                </c:pt>
                <c:pt idx="2">
                  <c:v>93.1</c:v>
                </c:pt>
                <c:pt idx="3">
                  <c:v>96</c:v>
                </c:pt>
                <c:pt idx="4">
                  <c:v>97.2</c:v>
                </c:pt>
                <c:pt idx="5">
                  <c:v>98.4</c:v>
                </c:pt>
                <c:pt idx="6">
                  <c:v>98.7</c:v>
                </c:pt>
                <c:pt idx="7">
                  <c:v>98.6</c:v>
                </c:pt>
                <c:pt idx="8">
                  <c:v>98.6</c:v>
                </c:pt>
              </c:numCache>
            </c:numRef>
          </c:val>
        </c:ser>
        <c:ser>
          <c:idx val="1"/>
          <c:order val="1"/>
          <c:tx>
            <c:strRef>
              <c:f>'2-3Supply &amp; Demand'!$BL$3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'2-3Supply &amp; Demand'!$BJ$5:$BJ$13</c:f>
              <c:strCache>
                <c:ptCount val="9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'2-3Supply &amp; Demand'!$BL$5:$BL$13</c:f>
              <c:numCache>
                <c:ptCount val="9"/>
                <c:pt idx="0">
                  <c:v>21.9</c:v>
                </c:pt>
                <c:pt idx="1">
                  <c:v>15.9</c:v>
                </c:pt>
                <c:pt idx="2">
                  <c:v>6.9</c:v>
                </c:pt>
                <c:pt idx="3">
                  <c:v>4</c:v>
                </c:pt>
                <c:pt idx="4">
                  <c:v>2.2</c:v>
                </c:pt>
                <c:pt idx="5">
                  <c:v>1.6</c:v>
                </c:pt>
                <c:pt idx="6">
                  <c:v>1.3</c:v>
                </c:pt>
                <c:pt idx="7">
                  <c:v>1.4</c:v>
                </c:pt>
                <c:pt idx="8">
                  <c:v>1.4</c:v>
                </c:pt>
              </c:numCache>
            </c:numRef>
          </c:val>
        </c:ser>
        <c:axId val="18084841"/>
        <c:axId val="28545842"/>
      </c:areaChart>
      <c:catAx>
        <c:axId val="18084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8545842"/>
        <c:crossesAt val="60"/>
        <c:auto val="1"/>
        <c:lblOffset val="100"/>
        <c:noMultiLvlLbl val="0"/>
      </c:catAx>
      <c:valAx>
        <c:axId val="28545842"/>
        <c:scaling>
          <c:orientation val="minMax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084841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1"/>
          <c:y val="0.0875"/>
          <c:w val="0.17875"/>
          <c:h val="0.08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BULK RATIO</a:t>
            </a:r>
          </a:p>
        </c:rich>
      </c:tx>
      <c:layout>
        <c:manualLayout>
          <c:xMode val="factor"/>
          <c:yMode val="factor"/>
          <c:x val="-0.01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155"/>
          <c:w val="0.877"/>
          <c:h val="0.8615"/>
        </c:manualLayout>
      </c:layout>
      <c:areaChart>
        <c:grouping val="percentStacked"/>
        <c:varyColors val="0"/>
        <c:ser>
          <c:idx val="0"/>
          <c:order val="0"/>
          <c:tx>
            <c:strRef>
              <c:f>'2-3Supply &amp; Demand'!$BB$3</c:f>
              <c:strCache>
                <c:ptCount val="1"/>
                <c:pt idx="0">
                  <c:v>BULK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'2-3Supply &amp; Demand'!$BA$4:$BA$12</c:f>
              <c:strCache>
                <c:ptCount val="9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'2-3Supply &amp; Demand'!$BB$4:$BB$12</c:f>
              <c:numCache>
                <c:ptCount val="9"/>
                <c:pt idx="0">
                  <c:v>21.3</c:v>
                </c:pt>
                <c:pt idx="1">
                  <c:v>49.1</c:v>
                </c:pt>
                <c:pt idx="2">
                  <c:v>68.5</c:v>
                </c:pt>
                <c:pt idx="3">
                  <c:v>81.9</c:v>
                </c:pt>
                <c:pt idx="4">
                  <c:v>88.9</c:v>
                </c:pt>
                <c:pt idx="5">
                  <c:v>88.7</c:v>
                </c:pt>
                <c:pt idx="6">
                  <c:v>89.1</c:v>
                </c:pt>
                <c:pt idx="7">
                  <c:v>90</c:v>
                </c:pt>
                <c:pt idx="8">
                  <c:v>91</c:v>
                </c:pt>
              </c:numCache>
            </c:numRef>
          </c:val>
        </c:ser>
        <c:ser>
          <c:idx val="1"/>
          <c:order val="1"/>
          <c:tx>
            <c:strRef>
              <c:f>'2-3Supply &amp; Demand'!$BC$3</c:f>
              <c:strCache>
                <c:ptCount val="1"/>
                <c:pt idx="0">
                  <c:v>BAG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Demand'!$BA$4:$BA$12</c:f>
              <c:strCache>
                <c:ptCount val="9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'2-3Supply &amp; Demand'!$BC$4:$BC$12</c:f>
              <c:numCache>
                <c:ptCount val="9"/>
                <c:pt idx="0">
                  <c:v>78.7</c:v>
                </c:pt>
                <c:pt idx="1">
                  <c:v>50.9</c:v>
                </c:pt>
                <c:pt idx="2">
                  <c:v>31.5</c:v>
                </c:pt>
                <c:pt idx="3">
                  <c:v>18.099999999999994</c:v>
                </c:pt>
                <c:pt idx="4">
                  <c:v>11.099999999999994</c:v>
                </c:pt>
                <c:pt idx="5">
                  <c:v>11.299999999999997</c:v>
                </c:pt>
                <c:pt idx="6">
                  <c:v>10.900000000000006</c:v>
                </c:pt>
                <c:pt idx="7">
                  <c:v>10</c:v>
                </c:pt>
                <c:pt idx="8">
                  <c:v>9</c:v>
                </c:pt>
              </c:numCache>
            </c:numRef>
          </c:val>
        </c:ser>
        <c:axId val="55585987"/>
        <c:axId val="30511836"/>
      </c:areaChart>
      <c:catAx>
        <c:axId val="55585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511836"/>
        <c:crossesAt val="0"/>
        <c:auto val="1"/>
        <c:lblOffset val="100"/>
        <c:noMultiLvlLbl val="0"/>
      </c:catAx>
      <c:valAx>
        <c:axId val="3051183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585987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"/>
          <c:y val="0.025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7275"/>
          <c:h val="0.9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'4Trade&amp;Transportation'!$Q$29</c:f>
              <c:strCache>
                <c:ptCount val="1"/>
                <c:pt idx="0">
                  <c:v>Clinker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'4Trade&amp;Transportation'!$Q$31:$Q$32</c:f>
              <c:numCache>
                <c:ptCount val="2"/>
                <c:pt idx="0">
                  <c:v>98</c:v>
                </c:pt>
                <c:pt idx="1">
                  <c:v>99</c:v>
                </c:pt>
              </c:numCache>
            </c:numRef>
          </c:cat>
          <c:val>
            <c:numRef>
              <c:f>'4Trade&amp;Transportation'!$R$31:$R$32</c:f>
              <c:numCache>
                <c:ptCount val="2"/>
                <c:pt idx="0">
                  <c:v>1584</c:v>
                </c:pt>
                <c:pt idx="1">
                  <c:v>1337</c:v>
                </c:pt>
              </c:numCache>
            </c:numRef>
          </c:val>
        </c:ser>
        <c:ser>
          <c:idx val="1"/>
          <c:order val="1"/>
          <c:tx>
            <c:strRef>
              <c:f>'4Trade&amp;Transportation'!$R$29</c:f>
              <c:strCache>
                <c:ptCount val="1"/>
                <c:pt idx="0">
                  <c:v>Cement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'4Trade&amp;Transportation'!$Q$31:$Q$32</c:f>
              <c:numCache>
                <c:ptCount val="2"/>
                <c:pt idx="0">
                  <c:v>98</c:v>
                </c:pt>
                <c:pt idx="1">
                  <c:v>99</c:v>
                </c:pt>
              </c:numCache>
            </c:numRef>
          </c:cat>
          <c:val>
            <c:numRef>
              <c:f>'4Trade&amp;Transportation'!$S$31:$S$32</c:f>
              <c:numCache>
                <c:ptCount val="2"/>
                <c:pt idx="0">
                  <c:v>1240</c:v>
                </c:pt>
                <c:pt idx="1">
                  <c:v>3661</c:v>
                </c:pt>
              </c:numCache>
            </c:numRef>
          </c:val>
        </c:ser>
        <c:overlap val="100"/>
        <c:axId val="6171069"/>
        <c:axId val="55539622"/>
      </c:barChart>
      <c:catAx>
        <c:axId val="6171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539622"/>
        <c:crosses val="autoZero"/>
        <c:auto val="0"/>
        <c:lblOffset val="100"/>
        <c:noMultiLvlLbl val="0"/>
      </c:catAx>
      <c:valAx>
        <c:axId val="55539622"/>
        <c:scaling>
          <c:orientation val="minMax"/>
        </c:scaling>
        <c:axPos val="l"/>
        <c:title>
          <c:tx>
            <c:rich>
              <a:bodyPr vert="horz" rot="0" anchor="b"/>
              <a:lstStyle/>
              <a:p>
                <a:pPr algn="r">
                  <a:defRPr/>
                </a:pPr>
                <a:r>
                  <a:rPr lang="en-US" cap="none" sz="900" b="0" i="0" u="none" baseline="0">
                    <a:latin typeface="바탕체"/>
                    <a:ea typeface="바탕체"/>
                    <a:cs typeface="바탕체"/>
                  </a:rPr>
                  <a:t>(1,000t)</a:t>
                </a:r>
              </a:p>
            </c:rich>
          </c:tx>
          <c:layout>
            <c:manualLayout>
              <c:xMode val="factor"/>
              <c:yMode val="factor"/>
              <c:x val="0.039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1069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22625"/>
          <c:y val="0.0015"/>
          <c:w val="0.69675"/>
          <c:h val="0.0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1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'4Trade&amp;Transportation'!$Q$29</c:f>
              <c:strCache>
                <c:ptCount val="1"/>
                <c:pt idx="0">
                  <c:v>Clinker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'4Trade&amp;Transportation'!$Q$30:$Q$32</c:f>
              <c:numCache>
                <c:ptCount val="3"/>
                <c:pt idx="0">
                  <c:v>2713</c:v>
                </c:pt>
                <c:pt idx="1">
                  <c:v>98</c:v>
                </c:pt>
                <c:pt idx="2">
                  <c:v>99</c:v>
                </c:pt>
              </c:numCache>
            </c:numRef>
          </c:cat>
          <c:val>
            <c:numRef>
              <c:f>'4Trade&amp;Transportation'!$R$30:$R$32</c:f>
              <c:numCache>
                <c:ptCount val="3"/>
                <c:pt idx="0">
                  <c:v>966</c:v>
                </c:pt>
                <c:pt idx="1">
                  <c:v>1584</c:v>
                </c:pt>
                <c:pt idx="2">
                  <c:v>1337</c:v>
                </c:pt>
              </c:numCache>
            </c:numRef>
          </c:val>
        </c:ser>
        <c:ser>
          <c:idx val="1"/>
          <c:order val="1"/>
          <c:tx>
            <c:strRef>
              <c:f>'4Trade&amp;Transportation'!$R$29</c:f>
              <c:strCache>
                <c:ptCount val="1"/>
                <c:pt idx="0">
                  <c:v>Cement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'4Trade&amp;Transportation'!$Q$30:$Q$32</c:f>
              <c:numCache>
                <c:ptCount val="3"/>
                <c:pt idx="0">
                  <c:v>2713</c:v>
                </c:pt>
                <c:pt idx="1">
                  <c:v>98</c:v>
                </c:pt>
                <c:pt idx="2">
                  <c:v>99</c:v>
                </c:pt>
              </c:numCache>
            </c:numRef>
          </c:cat>
          <c:val>
            <c:numRef>
              <c:f>'4Trade&amp;Transportation'!$S$30:$S$32</c:f>
              <c:numCache>
                <c:ptCount val="3"/>
                <c:pt idx="0">
                  <c:v>3679</c:v>
                </c:pt>
                <c:pt idx="1">
                  <c:v>1240</c:v>
                </c:pt>
                <c:pt idx="2">
                  <c:v>3661</c:v>
                </c:pt>
              </c:numCache>
            </c:numRef>
          </c:val>
        </c:ser>
        <c:axId val="30094551"/>
        <c:axId val="2415504"/>
      </c:barChart>
      <c:catAx>
        <c:axId val="30094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5504"/>
        <c:crosses val="autoZero"/>
        <c:auto val="0"/>
        <c:lblOffset val="100"/>
        <c:noMultiLvlLbl val="0"/>
      </c:catAx>
      <c:valAx>
        <c:axId val="24155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200" b="0" i="0" u="none" baseline="0">
                    <a:latin typeface="바탕체"/>
                    <a:ea typeface="바탕체"/>
                    <a:cs typeface="바탕체"/>
                  </a:rPr>
                  <a:t>(1,000t)</a:t>
                </a:r>
              </a:p>
            </c:rich>
          </c:tx>
          <c:layout>
            <c:manualLayout>
              <c:xMode val="factor"/>
              <c:yMode val="factor"/>
              <c:x val="0.249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094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75"/>
          <c:y val="0.00175"/>
          <c:w val="0.6865"/>
          <c:h val="0.0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8025"/>
          <c:w val="0.9867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'4Trade&amp;Transportation'!$E$23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'4Trade&amp;Transportation'!$F$22:$J$22</c:f>
              <c:str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'4Trade&amp;Transportation'!$F$23:$J$23</c:f>
              <c:numCache>
                <c:ptCount val="5"/>
                <c:pt idx="0">
                  <c:v>680</c:v>
                </c:pt>
                <c:pt idx="1">
                  <c:v>1084</c:v>
                </c:pt>
                <c:pt idx="2">
                  <c:v>1192</c:v>
                </c:pt>
                <c:pt idx="3">
                  <c:v>1879</c:v>
                </c:pt>
                <c:pt idx="4">
                  <c:v>3420</c:v>
                </c:pt>
              </c:numCache>
            </c:numRef>
          </c:val>
        </c:ser>
        <c:ser>
          <c:idx val="1"/>
          <c:order val="1"/>
          <c:tx>
            <c:strRef>
              <c:f>'4Trade&amp;Transportation'!$E$24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'4Trade&amp;Transportation'!$F$22:$J$22</c:f>
              <c:str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'4Trade&amp;Transportation'!$F$24:$J$24</c:f>
              <c:numCache>
                <c:ptCount val="5"/>
                <c:pt idx="0">
                  <c:v>4886</c:v>
                </c:pt>
                <c:pt idx="1">
                  <c:v>4646</c:v>
                </c:pt>
                <c:pt idx="2">
                  <c:v>3393</c:v>
                </c:pt>
                <c:pt idx="3">
                  <c:v>3147</c:v>
                </c:pt>
                <c:pt idx="4">
                  <c:v>4061</c:v>
                </c:pt>
              </c:numCache>
            </c:numRef>
          </c:val>
        </c:ser>
        <c:axId val="21739537"/>
        <c:axId val="61438106"/>
      </c:barChart>
      <c:catAx>
        <c:axId val="21739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00" b="0" i="0" u="none" baseline="0"/>
            </a:pPr>
          </a:p>
        </c:txPr>
        <c:crossAx val="61438106"/>
        <c:crosses val="autoZero"/>
        <c:auto val="1"/>
        <c:lblOffset val="100"/>
        <c:noMultiLvlLbl val="0"/>
      </c:catAx>
      <c:valAx>
        <c:axId val="614381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(1,000t)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00" b="0" i="0" u="none" baseline="0"/>
            </a:pPr>
          </a:p>
        </c:txPr>
        <c:crossAx val="2173953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145"/>
          <c:y val="0.004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DEMAND  BY  SECTOR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'2-3Supply &amp; Demand'!$BK$3</c:f>
              <c:strCache>
                <c:ptCount val="1"/>
                <c:pt idx="0">
                  <c:v>CIVIL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Demand'!$BJ$5:$BJ$11</c:f>
              <c:strCache>
                <c:ptCount val="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strCache>
            </c:strRef>
          </c:cat>
          <c:val>
            <c:numRef>
              <c:f>'2-3Supply &amp; Demand'!$BK$5:$BK$11</c:f>
              <c:numCache>
                <c:ptCount val="7"/>
                <c:pt idx="0">
                  <c:v>78.1</c:v>
                </c:pt>
                <c:pt idx="1">
                  <c:v>84.1</c:v>
                </c:pt>
                <c:pt idx="2">
                  <c:v>93.1</c:v>
                </c:pt>
                <c:pt idx="3">
                  <c:v>96</c:v>
                </c:pt>
                <c:pt idx="4">
                  <c:v>97.2</c:v>
                </c:pt>
                <c:pt idx="5">
                  <c:v>98.4</c:v>
                </c:pt>
                <c:pt idx="6">
                  <c:v>98.7</c:v>
                </c:pt>
              </c:numCache>
            </c:numRef>
          </c:val>
        </c:ser>
        <c:ser>
          <c:idx val="1"/>
          <c:order val="1"/>
          <c:tx>
            <c:strRef>
              <c:f>'2-3Supply &amp; Demand'!$BL$3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Demand'!$BJ$5:$BJ$11</c:f>
              <c:strCache>
                <c:ptCount val="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strCache>
            </c:strRef>
          </c:cat>
          <c:val>
            <c:numRef>
              <c:f>'2-3Supply &amp; Demand'!$BL$5:$BL$11</c:f>
              <c:numCache>
                <c:ptCount val="7"/>
                <c:pt idx="0">
                  <c:v>21.9</c:v>
                </c:pt>
                <c:pt idx="1">
                  <c:v>15.9</c:v>
                </c:pt>
                <c:pt idx="2">
                  <c:v>6.9</c:v>
                </c:pt>
                <c:pt idx="3">
                  <c:v>4</c:v>
                </c:pt>
                <c:pt idx="4">
                  <c:v>2.2</c:v>
                </c:pt>
                <c:pt idx="5">
                  <c:v>1.6</c:v>
                </c:pt>
                <c:pt idx="6">
                  <c:v>1.3</c:v>
                </c:pt>
              </c:numCache>
            </c:numRef>
          </c:val>
        </c:ser>
        <c:overlap val="30"/>
        <c:axId val="5736139"/>
        <c:axId val="51625252"/>
      </c:barChart>
      <c:catAx>
        <c:axId val="5736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25252"/>
        <c:crosses val="autoZero"/>
        <c:auto val="0"/>
        <c:lblOffset val="100"/>
        <c:noMultiLvlLbl val="0"/>
      </c:catAx>
      <c:valAx>
        <c:axId val="516252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361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BULK  RATIO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'2-3Supply &amp; Demand'!$BB$3</c:f>
              <c:strCache>
                <c:ptCount val="1"/>
                <c:pt idx="0">
                  <c:v>BULK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Demand'!$BA$4:$BA$10</c:f>
              <c:strCache>
                <c:ptCount val="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strCache>
            </c:strRef>
          </c:cat>
          <c:val>
            <c:numRef>
              <c:f>'2-3Supply &amp; Demand'!$BB$4:$BB$10</c:f>
              <c:numCache>
                <c:ptCount val="7"/>
                <c:pt idx="0">
                  <c:v>21.3</c:v>
                </c:pt>
                <c:pt idx="1">
                  <c:v>49.1</c:v>
                </c:pt>
                <c:pt idx="2">
                  <c:v>68.5</c:v>
                </c:pt>
                <c:pt idx="3">
                  <c:v>81.9</c:v>
                </c:pt>
                <c:pt idx="4">
                  <c:v>88.9</c:v>
                </c:pt>
                <c:pt idx="5">
                  <c:v>88.7</c:v>
                </c:pt>
                <c:pt idx="6">
                  <c:v>89.1</c:v>
                </c:pt>
              </c:numCache>
            </c:numRef>
          </c:val>
        </c:ser>
        <c:ser>
          <c:idx val="1"/>
          <c:order val="1"/>
          <c:tx>
            <c:strRef>
              <c:f>'2-3Supply &amp; Demand'!$BC$3</c:f>
              <c:strCache>
                <c:ptCount val="1"/>
                <c:pt idx="0">
                  <c:v>BAG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Demand'!$BA$4:$BA$10</c:f>
              <c:strCache>
                <c:ptCount val="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strCache>
            </c:strRef>
          </c:cat>
          <c:val>
            <c:numRef>
              <c:f>'2-3Supply &amp; Demand'!$BC$4:$BC$10</c:f>
              <c:numCache>
                <c:ptCount val="7"/>
                <c:pt idx="0">
                  <c:v>78.7</c:v>
                </c:pt>
                <c:pt idx="1">
                  <c:v>50.9</c:v>
                </c:pt>
                <c:pt idx="2">
                  <c:v>31.5</c:v>
                </c:pt>
                <c:pt idx="3">
                  <c:v>18.099999999999994</c:v>
                </c:pt>
                <c:pt idx="4">
                  <c:v>11.099999999999994</c:v>
                </c:pt>
                <c:pt idx="5">
                  <c:v>11.299999999999997</c:v>
                </c:pt>
                <c:pt idx="6">
                  <c:v>10.900000000000006</c:v>
                </c:pt>
              </c:numCache>
            </c:numRef>
          </c:val>
        </c:ser>
        <c:overlap val="30"/>
        <c:axId val="61974085"/>
        <c:axId val="20895854"/>
      </c:barChart>
      <c:catAx>
        <c:axId val="61974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95854"/>
        <c:crosses val="autoZero"/>
        <c:auto val="0"/>
        <c:lblOffset val="100"/>
        <c:noMultiLvlLbl val="0"/>
      </c:catAx>
      <c:valAx>
        <c:axId val="208958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바탕체"/>
                    <a:ea typeface="바탕체"/>
                    <a:cs typeface="바탕체"/>
                  </a:rPr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974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'2-3Supply &amp; Demand'!$BA$15:$BC$15</c:f>
              <c:strCache>
                <c:ptCount val="1"/>
                <c:pt idx="0">
                  <c:v>Blended Cement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Demand'!$BD$14:$BI$14</c:f>
              <c:strCache>
                <c:ptCount val="6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</c:strCache>
            </c:strRef>
          </c:cat>
          <c:val>
            <c:numRef>
              <c:f>'2-3Supply &amp; Demand'!$BD$15:$BI$15</c:f>
              <c:numCache>
                <c:ptCount val="6"/>
                <c:pt idx="0">
                  <c:v>398</c:v>
                </c:pt>
                <c:pt idx="1">
                  <c:v>754</c:v>
                </c:pt>
                <c:pt idx="2">
                  <c:v>2051</c:v>
                </c:pt>
                <c:pt idx="3">
                  <c:v>3609</c:v>
                </c:pt>
                <c:pt idx="4">
                  <c:v>5074</c:v>
                </c:pt>
                <c:pt idx="5">
                  <c:v>5568</c:v>
                </c:pt>
              </c:numCache>
            </c:numRef>
          </c:val>
        </c:ser>
        <c:ser>
          <c:idx val="2"/>
          <c:order val="1"/>
          <c:tx>
            <c:strRef>
              <c:f>'2-3Supply &amp; Demand'!$BA$16:$BC$16</c:f>
              <c:strCache>
                <c:ptCount val="1"/>
                <c:pt idx="0">
                  <c:v>Portland Cement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Demand'!$BD$14:$BI$14</c:f>
              <c:strCache>
                <c:ptCount val="6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</c:strCache>
            </c:strRef>
          </c:cat>
          <c:val>
            <c:numRef>
              <c:f>'2-3Supply &amp; Demand'!$BD$16:$BI$16</c:f>
              <c:numCache>
                <c:ptCount val="6"/>
                <c:pt idx="0">
                  <c:v>15175</c:v>
                </c:pt>
                <c:pt idx="1">
                  <c:v>19744</c:v>
                </c:pt>
                <c:pt idx="2">
                  <c:v>31524</c:v>
                </c:pt>
                <c:pt idx="3">
                  <c:v>51521</c:v>
                </c:pt>
                <c:pt idx="4">
                  <c:v>46181</c:v>
                </c:pt>
                <c:pt idx="5">
                  <c:v>46478</c:v>
                </c:pt>
              </c:numCache>
            </c:numRef>
          </c:val>
        </c:ser>
        <c:axId val="53844959"/>
        <c:axId val="14842584"/>
      </c:barChart>
      <c:lineChart>
        <c:grouping val="standard"/>
        <c:varyColors val="0"/>
        <c:ser>
          <c:idx val="0"/>
          <c:order val="2"/>
          <c:tx>
            <c:strRef>
              <c:f>'2-3Supply &amp; Demand'!#REF!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'2-3Supply &amp; Demand'!$BD$14:$BI$14</c:f>
              <c:strCache>
                <c:ptCount val="6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</c:strCache>
            </c:strRef>
          </c:cat>
          <c:val>
            <c:numRef>
              <c:f>'2-3Supply &amp; Demand'!#REF!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474393"/>
        <c:axId val="61398626"/>
      </c:lineChart>
      <c:catAx>
        <c:axId val="53844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14842584"/>
        <c:crosses val="autoZero"/>
        <c:auto val="0"/>
        <c:lblOffset val="100"/>
        <c:noMultiLvlLbl val="0"/>
      </c:catAx>
      <c:valAx>
        <c:axId val="148425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바탕체"/>
                    <a:ea typeface="바탕체"/>
                    <a:cs typeface="바탕체"/>
                  </a:rPr>
                  <a:t>(1,000t)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53844959"/>
        <c:crossesAt val="1"/>
        <c:crossBetween val="between"/>
        <c:dispUnits/>
      </c:valAx>
      <c:catAx>
        <c:axId val="66474393"/>
        <c:scaling>
          <c:orientation val="minMax"/>
        </c:scaling>
        <c:axPos val="b"/>
        <c:delete val="1"/>
        <c:majorTickMark val="in"/>
        <c:minorTickMark val="none"/>
        <c:tickLblPos val="nextTo"/>
        <c:crossAx val="61398626"/>
        <c:crosses val="autoZero"/>
        <c:auto val="0"/>
        <c:lblOffset val="100"/>
        <c:noMultiLvlLbl val="0"/>
      </c:catAx>
      <c:valAx>
        <c:axId val="613986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바탕체"/>
                    <a:ea typeface="바탕체"/>
                    <a:cs typeface="바탕체"/>
                  </a:rPr>
                  <a:t>(1,000t)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664743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바탕체"/>
              <a:ea typeface="바탕체"/>
              <a:cs typeface="바탕체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DEMAND  BY  SECTOR</a:t>
            </a:r>
          </a:p>
        </c:rich>
      </c:tx>
      <c:layout>
        <c:manualLayout>
          <c:xMode val="factor"/>
          <c:yMode val="factor"/>
          <c:x val="-0.066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525"/>
          <c:w val="0.9735"/>
          <c:h val="0.70725"/>
        </c:manualLayout>
      </c:layout>
      <c:areaChart>
        <c:grouping val="stacked"/>
        <c:varyColors val="0"/>
        <c:ser>
          <c:idx val="0"/>
          <c:order val="0"/>
          <c:tx>
            <c:strRef>
              <c:f>'2-3Supply &amp; Demand'!$BK$3</c:f>
              <c:strCache>
                <c:ptCount val="1"/>
                <c:pt idx="0">
                  <c:v>CIVIL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바탕체"/>
                      <a:ea typeface="바탕체"/>
                      <a:cs typeface="바탕체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바탕체"/>
                      <a:ea typeface="바탕체"/>
                      <a:cs typeface="바탕체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바탕체"/>
                      <a:ea typeface="바탕체"/>
                      <a:cs typeface="바탕체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바탕체"/>
                      <a:ea typeface="바탕체"/>
                      <a:cs typeface="바탕체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바탕체"/>
                      <a:ea typeface="바탕체"/>
                      <a:cs typeface="바탕체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바탕체"/>
                      <a:ea typeface="바탕체"/>
                      <a:cs typeface="바탕체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바탕체"/>
                      <a:ea typeface="바탕체"/>
                      <a:cs typeface="바탕체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바탕체"/>
                    <a:ea typeface="바탕체"/>
                    <a:cs typeface="바탕체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'2-3Supply &amp; Demand'!$BJ$5:$BJ$11</c:f>
              <c:strCache>
                <c:ptCount val="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strCache>
            </c:strRef>
          </c:cat>
          <c:val>
            <c:numRef>
              <c:f>'2-3Supply &amp; Demand'!$BK$5:$BK$11</c:f>
              <c:numCache>
                <c:ptCount val="7"/>
                <c:pt idx="0">
                  <c:v>78.1</c:v>
                </c:pt>
                <c:pt idx="1">
                  <c:v>84.1</c:v>
                </c:pt>
                <c:pt idx="2">
                  <c:v>93.1</c:v>
                </c:pt>
                <c:pt idx="3">
                  <c:v>96</c:v>
                </c:pt>
                <c:pt idx="4">
                  <c:v>97.2</c:v>
                </c:pt>
                <c:pt idx="5">
                  <c:v>98.4</c:v>
                </c:pt>
                <c:pt idx="6">
                  <c:v>98.7</c:v>
                </c:pt>
              </c:numCache>
            </c:numRef>
          </c:val>
        </c:ser>
        <c:ser>
          <c:idx val="1"/>
          <c:order val="1"/>
          <c:tx>
            <c:strRef>
              <c:f>'2-3Supply &amp; Demand'!$BL$3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Demand'!$BJ$5:$BJ$11</c:f>
              <c:strCache>
                <c:ptCount val="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strCache>
            </c:strRef>
          </c:cat>
          <c:val>
            <c:numRef>
              <c:f>'2-3Supply &amp; Demand'!$BL$5:$BL$11</c:f>
              <c:numCache>
                <c:ptCount val="7"/>
                <c:pt idx="0">
                  <c:v>21.9</c:v>
                </c:pt>
                <c:pt idx="1">
                  <c:v>15.9</c:v>
                </c:pt>
                <c:pt idx="2">
                  <c:v>6.9</c:v>
                </c:pt>
                <c:pt idx="3">
                  <c:v>4</c:v>
                </c:pt>
                <c:pt idx="4">
                  <c:v>2.2</c:v>
                </c:pt>
                <c:pt idx="5">
                  <c:v>1.6</c:v>
                </c:pt>
                <c:pt idx="6">
                  <c:v>1.3</c:v>
                </c:pt>
              </c:numCache>
            </c:numRef>
          </c:val>
        </c:ser>
        <c:axId val="15716723"/>
        <c:axId val="7232780"/>
      </c:areaChart>
      <c:catAx>
        <c:axId val="15716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32780"/>
        <c:crosses val="autoZero"/>
        <c:auto val="0"/>
        <c:lblOffset val="100"/>
        <c:noMultiLvlLbl val="0"/>
      </c:catAx>
      <c:valAx>
        <c:axId val="7232780"/>
        <c:scaling>
          <c:orientation val="minMax"/>
          <c:max val="10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(%)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1672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175"/>
          <c:y val="0.01025"/>
          <c:w val="0.15425"/>
          <c:h val="0.18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BULK  RATIO</a:t>
            </a:r>
          </a:p>
        </c:rich>
      </c:tx>
      <c:layout>
        <c:manualLayout>
          <c:xMode val="factor"/>
          <c:yMode val="factor"/>
          <c:x val="-0.063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875"/>
          <c:w val="0.974"/>
          <c:h val="0.7175"/>
        </c:manualLayout>
      </c:layout>
      <c:areaChart>
        <c:grouping val="stacked"/>
        <c:varyColors val="0"/>
        <c:ser>
          <c:idx val="1"/>
          <c:order val="0"/>
          <c:tx>
            <c:strRef>
              <c:f>'2-3Supply &amp; Demand'!$BB$3</c:f>
              <c:strCache>
                <c:ptCount val="1"/>
                <c:pt idx="0">
                  <c:v>BULK</c:v>
                </c:pt>
              </c:strCache>
            </c:strRef>
          </c:tx>
          <c:spPr>
            <a:solidFill>
              <a:srgbClr val="C0C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'2-3Supply &amp; Demand'!$BB$4:$BB$12</c:f>
              <c:numCache>
                <c:ptCount val="9"/>
                <c:pt idx="0">
                  <c:v>21.3</c:v>
                </c:pt>
                <c:pt idx="1">
                  <c:v>49.1</c:v>
                </c:pt>
                <c:pt idx="2">
                  <c:v>68.5</c:v>
                </c:pt>
                <c:pt idx="3">
                  <c:v>81.9</c:v>
                </c:pt>
                <c:pt idx="4">
                  <c:v>88.9</c:v>
                </c:pt>
                <c:pt idx="5">
                  <c:v>88.7</c:v>
                </c:pt>
                <c:pt idx="6">
                  <c:v>89.1</c:v>
                </c:pt>
                <c:pt idx="7">
                  <c:v>90</c:v>
                </c:pt>
                <c:pt idx="8">
                  <c:v>91</c:v>
                </c:pt>
              </c:numCache>
            </c:numRef>
          </c:val>
        </c:ser>
        <c:axId val="65095021"/>
        <c:axId val="48984278"/>
      </c:areaChart>
      <c:catAx>
        <c:axId val="65095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84278"/>
        <c:crosses val="autoZero"/>
        <c:auto val="0"/>
        <c:lblOffset val="100"/>
        <c:noMultiLvlLbl val="0"/>
      </c:catAx>
      <c:valAx>
        <c:axId val="48984278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(%)</a:t>
                </a:r>
              </a:p>
            </c:rich>
          </c:tx>
          <c:layout>
            <c:manualLayout>
              <c:xMode val="factor"/>
              <c:yMode val="factor"/>
              <c:x val="0.0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09502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09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175"/>
          <c:w val="0.972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'2-3Supply &amp; Demand'!$BA$15:$BC$15</c:f>
              <c:strCache>
                <c:ptCount val="1"/>
                <c:pt idx="0">
                  <c:v>Blended Cement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Demand'!$BD$14:$BI$14</c:f>
              <c:strCache>
                <c:ptCount val="6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</c:strCache>
            </c:strRef>
          </c:cat>
          <c:val>
            <c:numRef>
              <c:f>'2-3Supply &amp; Demand'!$BD$15:$BJ$15</c:f>
              <c:numCache>
                <c:ptCount val="7"/>
                <c:pt idx="0">
                  <c:v>398</c:v>
                </c:pt>
                <c:pt idx="1">
                  <c:v>754</c:v>
                </c:pt>
                <c:pt idx="2">
                  <c:v>2051</c:v>
                </c:pt>
                <c:pt idx="3">
                  <c:v>3609</c:v>
                </c:pt>
                <c:pt idx="4">
                  <c:v>5074</c:v>
                </c:pt>
                <c:pt idx="5">
                  <c:v>5568</c:v>
                </c:pt>
                <c:pt idx="6">
                  <c:v>5979</c:v>
                </c:pt>
              </c:numCache>
            </c:numRef>
          </c:val>
        </c:ser>
        <c:ser>
          <c:idx val="1"/>
          <c:order val="1"/>
          <c:tx>
            <c:strRef>
              <c:f>'2-3Supply &amp; Demand'!$BA$16:$BC$16</c:f>
              <c:strCache>
                <c:ptCount val="1"/>
                <c:pt idx="0">
                  <c:v>Portland Cement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Demand'!$BD$14:$BI$14</c:f>
              <c:strCache>
                <c:ptCount val="6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</c:strCache>
            </c:strRef>
          </c:cat>
          <c:val>
            <c:numRef>
              <c:f>'2-3Supply &amp; Demand'!$BD$16:$BJ$16</c:f>
              <c:numCache>
                <c:ptCount val="7"/>
                <c:pt idx="0">
                  <c:v>15175</c:v>
                </c:pt>
                <c:pt idx="1">
                  <c:v>19744</c:v>
                </c:pt>
                <c:pt idx="2">
                  <c:v>31524</c:v>
                </c:pt>
                <c:pt idx="3">
                  <c:v>51521</c:v>
                </c:pt>
                <c:pt idx="4">
                  <c:v>46181</c:v>
                </c:pt>
                <c:pt idx="5">
                  <c:v>46478</c:v>
                </c:pt>
                <c:pt idx="6">
                  <c:v>49535</c:v>
                </c:pt>
              </c:numCache>
            </c:numRef>
          </c:val>
        </c:ser>
        <c:ser>
          <c:idx val="2"/>
          <c:order val="2"/>
          <c:tx>
            <c:strRef>
              <c:f>'2-3Supply &amp; Demand'!#REF!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'2-3Supply &amp; Demand'!$BD$14:$BI$14</c:f>
              <c:strCache>
                <c:ptCount val="6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</c:strCache>
            </c:strRef>
          </c:cat>
          <c:val>
            <c:numRef>
              <c:f>'2-3Supply &amp; Demand'!#REF!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axId val="38205319"/>
        <c:axId val="8303552"/>
      </c:barChart>
      <c:catAx>
        <c:axId val="38205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8303552"/>
        <c:crosses val="autoZero"/>
        <c:auto val="0"/>
        <c:lblOffset val="100"/>
        <c:noMultiLvlLbl val="0"/>
      </c:catAx>
      <c:valAx>
        <c:axId val="83035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바탕체"/>
                    <a:ea typeface="바탕체"/>
                    <a:cs typeface="바탕체"/>
                  </a:rPr>
                  <a:t>(1,000t)</a:t>
                </a:r>
              </a:p>
            </c:rich>
          </c:tx>
          <c:layout>
            <c:manualLayout>
              <c:xMode val="factor"/>
              <c:yMode val="factor"/>
              <c:x val="0.011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38205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445"/>
          <c:y val="0"/>
          <c:w val="0.389"/>
          <c:h val="0.10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바탕체"/>
              <a:ea typeface="바탕체"/>
              <a:cs typeface="바탕체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175"/>
          <c:w val="1"/>
          <c:h val="0.7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'2-3Supply &amp; Demand'!$BA$15:$BC$15</c:f>
              <c:strCache>
                <c:ptCount val="1"/>
                <c:pt idx="0">
                  <c:v>Blended Cement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Demand'!$BD$14:$BI$14</c:f>
              <c:strCache>
                <c:ptCount val="6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</c:strCache>
            </c:strRef>
          </c:cat>
          <c:val>
            <c:numRef>
              <c:f>'2-3Supply &amp; Demand'!$BD$15:$BI$15</c:f>
              <c:numCache>
                <c:ptCount val="6"/>
                <c:pt idx="0">
                  <c:v>398</c:v>
                </c:pt>
                <c:pt idx="1">
                  <c:v>754</c:v>
                </c:pt>
                <c:pt idx="2">
                  <c:v>2051</c:v>
                </c:pt>
                <c:pt idx="3">
                  <c:v>3609</c:v>
                </c:pt>
                <c:pt idx="4">
                  <c:v>5074</c:v>
                </c:pt>
                <c:pt idx="5">
                  <c:v>5568</c:v>
                </c:pt>
              </c:numCache>
            </c:numRef>
          </c:val>
        </c:ser>
        <c:ser>
          <c:idx val="2"/>
          <c:order val="1"/>
          <c:tx>
            <c:strRef>
              <c:f>'2-3Supply &amp; Demand'!$BA$16:$BC$16</c:f>
              <c:strCache>
                <c:ptCount val="1"/>
                <c:pt idx="0">
                  <c:v>Portland Cement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Demand'!$BD$14:$BI$14</c:f>
              <c:strCache>
                <c:ptCount val="6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</c:strCache>
            </c:strRef>
          </c:cat>
          <c:val>
            <c:numRef>
              <c:f>'2-3Supply &amp; Demand'!$BD$16:$BI$16</c:f>
              <c:numCache>
                <c:ptCount val="6"/>
                <c:pt idx="0">
                  <c:v>15175</c:v>
                </c:pt>
                <c:pt idx="1">
                  <c:v>19744</c:v>
                </c:pt>
                <c:pt idx="2">
                  <c:v>31524</c:v>
                </c:pt>
                <c:pt idx="3">
                  <c:v>51521</c:v>
                </c:pt>
                <c:pt idx="4">
                  <c:v>46181</c:v>
                </c:pt>
                <c:pt idx="5">
                  <c:v>46478</c:v>
                </c:pt>
              </c:numCache>
            </c:numRef>
          </c:val>
        </c:ser>
        <c:axId val="7623105"/>
        <c:axId val="1499082"/>
      </c:barChart>
      <c:lineChart>
        <c:grouping val="standard"/>
        <c:varyColors val="0"/>
        <c:ser>
          <c:idx val="0"/>
          <c:order val="2"/>
          <c:tx>
            <c:strRef>
              <c:f>'2-3Supply &amp; Demand'!#REF!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'2-3Supply &amp; Demand'!$BD$14:$BI$14</c:f>
              <c:strCache>
                <c:ptCount val="6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</c:strCache>
            </c:strRef>
          </c:cat>
          <c:val>
            <c:numRef>
              <c:f>'2-3Supply &amp; Demand'!#REF!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491739"/>
        <c:axId val="54316788"/>
      </c:lineChart>
      <c:catAx>
        <c:axId val="7623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1499082"/>
        <c:crosses val="autoZero"/>
        <c:auto val="0"/>
        <c:lblOffset val="100"/>
        <c:noMultiLvlLbl val="0"/>
      </c:catAx>
      <c:valAx>
        <c:axId val="14990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바탕체"/>
                    <a:ea typeface="바탕체"/>
                    <a:cs typeface="바탕체"/>
                  </a:rPr>
                  <a:t>(1,000t)</a:t>
                </a:r>
              </a:p>
            </c:rich>
          </c:tx>
          <c:layout>
            <c:manualLayout>
              <c:xMode val="factor"/>
              <c:yMode val="factor"/>
              <c:x val="0.01775"/>
              <c:y val="0.18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7623105"/>
        <c:crossesAt val="1"/>
        <c:crossBetween val="between"/>
        <c:dispUnits/>
      </c:valAx>
      <c:catAx>
        <c:axId val="13491739"/>
        <c:scaling>
          <c:orientation val="minMax"/>
        </c:scaling>
        <c:axPos val="b"/>
        <c:delete val="1"/>
        <c:majorTickMark val="in"/>
        <c:minorTickMark val="none"/>
        <c:tickLblPos val="nextTo"/>
        <c:crossAx val="54316788"/>
        <c:crosses val="autoZero"/>
        <c:auto val="0"/>
        <c:lblOffset val="100"/>
        <c:noMultiLvlLbl val="0"/>
      </c:catAx>
      <c:valAx>
        <c:axId val="54316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바탕체"/>
                    <a:ea typeface="바탕체"/>
                    <a:cs typeface="바탕체"/>
                  </a:rPr>
                  <a:t>(1,000t)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134917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5835"/>
          <c:h val="0.0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바탕체"/>
              <a:ea typeface="바탕체"/>
              <a:cs typeface="바탕체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5"/>
          <c:w val="0.976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'2-3Supply &amp; Demand'!$BA$15:$BC$15</c:f>
              <c:strCache>
                <c:ptCount val="1"/>
                <c:pt idx="0">
                  <c:v>Blended Cement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Demand'!$BD$14:$BL$14</c:f>
              <c:strCache>
                <c:ptCount val="9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'2-3Supply &amp; Demand'!$BD$15:$BL$15</c:f>
              <c:numCache>
                <c:ptCount val="9"/>
                <c:pt idx="0">
                  <c:v>398</c:v>
                </c:pt>
                <c:pt idx="1">
                  <c:v>754</c:v>
                </c:pt>
                <c:pt idx="2">
                  <c:v>2051</c:v>
                </c:pt>
                <c:pt idx="3">
                  <c:v>3609</c:v>
                </c:pt>
                <c:pt idx="4">
                  <c:v>5074</c:v>
                </c:pt>
                <c:pt idx="5">
                  <c:v>5568</c:v>
                </c:pt>
                <c:pt idx="6">
                  <c:v>5979</c:v>
                </c:pt>
                <c:pt idx="7">
                  <c:v>7847</c:v>
                </c:pt>
                <c:pt idx="8">
                  <c:v>8736</c:v>
                </c:pt>
              </c:numCache>
            </c:numRef>
          </c:val>
        </c:ser>
        <c:ser>
          <c:idx val="1"/>
          <c:order val="1"/>
          <c:tx>
            <c:strRef>
              <c:f>'2-3Supply &amp; Demand'!$BA$16:$BC$16</c:f>
              <c:strCache>
                <c:ptCount val="1"/>
                <c:pt idx="0">
                  <c:v>Portland Cement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Demand'!$BD$14:$BL$14</c:f>
              <c:strCache>
                <c:ptCount val="9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'2-3Supply &amp; Demand'!$BD$16:$BL$16</c:f>
              <c:numCache>
                <c:ptCount val="9"/>
                <c:pt idx="0">
                  <c:v>15175</c:v>
                </c:pt>
                <c:pt idx="1">
                  <c:v>19744</c:v>
                </c:pt>
                <c:pt idx="2">
                  <c:v>31524</c:v>
                </c:pt>
                <c:pt idx="3">
                  <c:v>51521</c:v>
                </c:pt>
                <c:pt idx="4">
                  <c:v>46181</c:v>
                </c:pt>
                <c:pt idx="5">
                  <c:v>46478</c:v>
                </c:pt>
                <c:pt idx="6">
                  <c:v>49535</c:v>
                </c:pt>
                <c:pt idx="7">
                  <c:v>51347</c:v>
                </c:pt>
                <c:pt idx="8">
                  <c:v>45594</c:v>
                </c:pt>
              </c:numCache>
            </c:numRef>
          </c:val>
        </c:ser>
        <c:axId val="19089045"/>
        <c:axId val="37583678"/>
      </c:barChart>
      <c:catAx>
        <c:axId val="19089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7583678"/>
        <c:crosses val="autoZero"/>
        <c:auto val="1"/>
        <c:lblOffset val="100"/>
        <c:noMultiLvlLbl val="0"/>
      </c:catAx>
      <c:valAx>
        <c:axId val="375836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(1,000t)</a:t>
                </a:r>
              </a:p>
            </c:rich>
          </c:tx>
          <c:layout>
            <c:manualLayout>
              <c:xMode val="factor"/>
              <c:yMode val="factor"/>
              <c:x val="0.0187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9089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775"/>
          <c:y val="0.07325"/>
          <c:w val="0.36825"/>
          <c:h val="0.123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4</xdr:row>
      <xdr:rowOff>342900</xdr:rowOff>
    </xdr:from>
    <xdr:to>
      <xdr:col>4</xdr:col>
      <xdr:colOff>2019300</xdr:colOff>
      <xdr:row>19</xdr:row>
      <xdr:rowOff>0</xdr:rowOff>
    </xdr:to>
    <xdr:graphicFrame>
      <xdr:nvGraphicFramePr>
        <xdr:cNvPr id="1" name="Chart 5"/>
        <xdr:cNvGraphicFramePr/>
      </xdr:nvGraphicFramePr>
      <xdr:xfrm>
        <a:off x="4410075" y="1952625"/>
        <a:ext cx="47339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152400</xdr:colOff>
      <xdr:row>8</xdr:row>
      <xdr:rowOff>0</xdr:rowOff>
    </xdr:from>
    <xdr:to>
      <xdr:col>52</xdr:col>
      <xdr:colOff>0</xdr:colOff>
      <xdr:row>8</xdr:row>
      <xdr:rowOff>0</xdr:rowOff>
    </xdr:to>
    <xdr:graphicFrame>
      <xdr:nvGraphicFramePr>
        <xdr:cNvPr id="1" name="Chart 10"/>
        <xdr:cNvGraphicFramePr/>
      </xdr:nvGraphicFramePr>
      <xdr:xfrm>
        <a:off x="30175200" y="2714625"/>
        <a:ext cx="3781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0</xdr:colOff>
      <xdr:row>8</xdr:row>
      <xdr:rowOff>0</xdr:rowOff>
    </xdr:from>
    <xdr:to>
      <xdr:col>45</xdr:col>
      <xdr:colOff>523875</xdr:colOff>
      <xdr:row>8</xdr:row>
      <xdr:rowOff>0</xdr:rowOff>
    </xdr:to>
    <xdr:graphicFrame>
      <xdr:nvGraphicFramePr>
        <xdr:cNvPr id="2" name="Chart 11"/>
        <xdr:cNvGraphicFramePr/>
      </xdr:nvGraphicFramePr>
      <xdr:xfrm>
        <a:off x="26146125" y="2714625"/>
        <a:ext cx="382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29</xdr:row>
      <xdr:rowOff>0</xdr:rowOff>
    </xdr:from>
    <xdr:to>
      <xdr:col>14</xdr:col>
      <xdr:colOff>9525</xdr:colOff>
      <xdr:row>29</xdr:row>
      <xdr:rowOff>0</xdr:rowOff>
    </xdr:to>
    <xdr:graphicFrame>
      <xdr:nvGraphicFramePr>
        <xdr:cNvPr id="3" name="Chart 14"/>
        <xdr:cNvGraphicFramePr/>
      </xdr:nvGraphicFramePr>
      <xdr:xfrm>
        <a:off x="9525" y="8515350"/>
        <a:ext cx="939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285750</xdr:colOff>
      <xdr:row>45</xdr:row>
      <xdr:rowOff>76200</xdr:rowOff>
    </xdr:from>
    <xdr:to>
      <xdr:col>37</xdr:col>
      <xdr:colOff>552450</xdr:colOff>
      <xdr:row>52</xdr:row>
      <xdr:rowOff>47625</xdr:rowOff>
    </xdr:to>
    <xdr:graphicFrame>
      <xdr:nvGraphicFramePr>
        <xdr:cNvPr id="4" name="Chart 18"/>
        <xdr:cNvGraphicFramePr/>
      </xdr:nvGraphicFramePr>
      <xdr:xfrm>
        <a:off x="20107275" y="13011150"/>
        <a:ext cx="46863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39</xdr:col>
      <xdr:colOff>171450</xdr:colOff>
      <xdr:row>29</xdr:row>
      <xdr:rowOff>95250</xdr:rowOff>
    </xdr:from>
    <xdr:to>
      <xdr:col>46</xdr:col>
      <xdr:colOff>285750</xdr:colOff>
      <xdr:row>37</xdr:row>
      <xdr:rowOff>190500</xdr:rowOff>
    </xdr:to>
    <xdr:graphicFrame>
      <xdr:nvGraphicFramePr>
        <xdr:cNvPr id="5" name="Chart 19"/>
        <xdr:cNvGraphicFramePr/>
      </xdr:nvGraphicFramePr>
      <xdr:xfrm>
        <a:off x="25707975" y="8610600"/>
        <a:ext cx="4600575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476250</xdr:colOff>
      <xdr:row>3</xdr:row>
      <xdr:rowOff>19050</xdr:rowOff>
    </xdr:from>
    <xdr:to>
      <xdr:col>50</xdr:col>
      <xdr:colOff>57150</xdr:colOff>
      <xdr:row>15</xdr:row>
      <xdr:rowOff>0</xdr:rowOff>
    </xdr:to>
    <xdr:graphicFrame>
      <xdr:nvGraphicFramePr>
        <xdr:cNvPr id="6" name="Chart 21"/>
        <xdr:cNvGraphicFramePr/>
      </xdr:nvGraphicFramePr>
      <xdr:xfrm>
        <a:off x="23469600" y="1352550"/>
        <a:ext cx="9220200" cy="3295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73</xdr:col>
      <xdr:colOff>47625</xdr:colOff>
      <xdr:row>8</xdr:row>
      <xdr:rowOff>209550</xdr:rowOff>
    </xdr:from>
    <xdr:to>
      <xdr:col>88</xdr:col>
      <xdr:colOff>428625</xdr:colOff>
      <xdr:row>23</xdr:row>
      <xdr:rowOff>114300</xdr:rowOff>
    </xdr:to>
    <xdr:graphicFrame>
      <xdr:nvGraphicFramePr>
        <xdr:cNvPr id="7" name="Chart 22"/>
        <xdr:cNvGraphicFramePr/>
      </xdr:nvGraphicFramePr>
      <xdr:xfrm>
        <a:off x="46520100" y="2924175"/>
        <a:ext cx="10668000" cy="4048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76200</xdr:colOff>
      <xdr:row>4</xdr:row>
      <xdr:rowOff>0</xdr:rowOff>
    </xdr:from>
    <xdr:to>
      <xdr:col>27</xdr:col>
      <xdr:colOff>676275</xdr:colOff>
      <xdr:row>16</xdr:row>
      <xdr:rowOff>19050</xdr:rowOff>
    </xdr:to>
    <xdr:graphicFrame>
      <xdr:nvGraphicFramePr>
        <xdr:cNvPr id="8" name="Chart 23"/>
        <xdr:cNvGraphicFramePr/>
      </xdr:nvGraphicFramePr>
      <xdr:xfrm>
        <a:off x="9467850" y="1609725"/>
        <a:ext cx="9029700" cy="3333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43</xdr:col>
      <xdr:colOff>466725</xdr:colOff>
      <xdr:row>42</xdr:row>
      <xdr:rowOff>28575</xdr:rowOff>
    </xdr:from>
    <xdr:to>
      <xdr:col>50</xdr:col>
      <xdr:colOff>533400</xdr:colOff>
      <xdr:row>55</xdr:row>
      <xdr:rowOff>28575</xdr:rowOff>
    </xdr:to>
    <xdr:graphicFrame>
      <xdr:nvGraphicFramePr>
        <xdr:cNvPr id="9" name="Chart 25"/>
        <xdr:cNvGraphicFramePr/>
      </xdr:nvGraphicFramePr>
      <xdr:xfrm>
        <a:off x="28698825" y="12134850"/>
        <a:ext cx="4467225" cy="4352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352425</xdr:colOff>
      <xdr:row>27</xdr:row>
      <xdr:rowOff>104775</xdr:rowOff>
    </xdr:from>
    <xdr:to>
      <xdr:col>27</xdr:col>
      <xdr:colOff>657225</xdr:colOff>
      <xdr:row>44</xdr:row>
      <xdr:rowOff>228600</xdr:rowOff>
    </xdr:to>
    <xdr:graphicFrame>
      <xdr:nvGraphicFramePr>
        <xdr:cNvPr id="10" name="Chart 26"/>
        <xdr:cNvGraphicFramePr/>
      </xdr:nvGraphicFramePr>
      <xdr:xfrm>
        <a:off x="14001750" y="8067675"/>
        <a:ext cx="4476750" cy="4819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9525</xdr:colOff>
      <xdr:row>28</xdr:row>
      <xdr:rowOff>190500</xdr:rowOff>
    </xdr:from>
    <xdr:to>
      <xdr:col>21</xdr:col>
      <xdr:colOff>609600</xdr:colOff>
      <xdr:row>44</xdr:row>
      <xdr:rowOff>228600</xdr:rowOff>
    </xdr:to>
    <xdr:graphicFrame>
      <xdr:nvGraphicFramePr>
        <xdr:cNvPr id="11" name="Chart 28"/>
        <xdr:cNvGraphicFramePr/>
      </xdr:nvGraphicFramePr>
      <xdr:xfrm>
        <a:off x="9401175" y="8429625"/>
        <a:ext cx="4857750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4</xdr:row>
      <xdr:rowOff>76200</xdr:rowOff>
    </xdr:from>
    <xdr:to>
      <xdr:col>25</xdr:col>
      <xdr:colOff>361950</xdr:colOff>
      <xdr:row>25</xdr:row>
      <xdr:rowOff>238125</xdr:rowOff>
    </xdr:to>
    <xdr:graphicFrame>
      <xdr:nvGraphicFramePr>
        <xdr:cNvPr id="1" name="Chart 7"/>
        <xdr:cNvGraphicFramePr/>
      </xdr:nvGraphicFramePr>
      <xdr:xfrm>
        <a:off x="17135475" y="1495425"/>
        <a:ext cx="37909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457200</xdr:colOff>
      <xdr:row>7</xdr:row>
      <xdr:rowOff>171450</xdr:rowOff>
    </xdr:from>
    <xdr:to>
      <xdr:col>34</xdr:col>
      <xdr:colOff>85725</xdr:colOff>
      <xdr:row>27</xdr:row>
      <xdr:rowOff>190500</xdr:rowOff>
    </xdr:to>
    <xdr:graphicFrame>
      <xdr:nvGraphicFramePr>
        <xdr:cNvPr id="2" name="Chart 10"/>
        <xdr:cNvGraphicFramePr/>
      </xdr:nvGraphicFramePr>
      <xdr:xfrm>
        <a:off x="22393275" y="2505075"/>
        <a:ext cx="4429125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5</xdr:row>
      <xdr:rowOff>19050</xdr:rowOff>
    </xdr:from>
    <xdr:to>
      <xdr:col>9</xdr:col>
      <xdr:colOff>647700</xdr:colOff>
      <xdr:row>20</xdr:row>
      <xdr:rowOff>247650</xdr:rowOff>
    </xdr:to>
    <xdr:graphicFrame>
      <xdr:nvGraphicFramePr>
        <xdr:cNvPr id="3" name="Chart 12"/>
        <xdr:cNvGraphicFramePr/>
      </xdr:nvGraphicFramePr>
      <xdr:xfrm>
        <a:off x="4267200" y="1762125"/>
        <a:ext cx="440055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67"/>
  <sheetViews>
    <sheetView tabSelected="1" view="pageBreakPreview" zoomScale="75" zoomScaleNormal="75" zoomScaleSheetLayoutView="75" workbookViewId="0" topLeftCell="A19">
      <selection activeCell="G23" sqref="G23"/>
    </sheetView>
  </sheetViews>
  <sheetFormatPr defaultColWidth="9.00390625" defaultRowHeight="14.25"/>
  <cols>
    <col min="1" max="1" width="23.125" style="2" customWidth="1"/>
    <col min="2" max="2" width="22.375" style="2" customWidth="1"/>
    <col min="3" max="3" width="23.25390625" style="2" customWidth="1"/>
    <col min="4" max="4" width="24.75390625" style="2" customWidth="1"/>
    <col min="5" max="5" width="27.375" style="2" customWidth="1"/>
    <col min="6" max="6" width="19.75390625" style="2" customWidth="1"/>
    <col min="7" max="7" width="5.125" style="2" customWidth="1"/>
    <col min="8" max="8" width="12.00390625" style="2" customWidth="1"/>
    <col min="9" max="9" width="6.375" style="2" customWidth="1"/>
    <col min="10" max="10" width="5.875" style="2" customWidth="1"/>
    <col min="11" max="11" width="6.00390625" style="2" customWidth="1"/>
    <col min="12" max="12" width="6.125" style="2" customWidth="1"/>
    <col min="13" max="16" width="9.00390625" style="2" customWidth="1"/>
    <col min="17" max="17" width="23.00390625" style="2" customWidth="1"/>
    <col min="18" max="18" width="25.375" style="2" customWidth="1"/>
    <col min="19" max="19" width="11.875" style="2" customWidth="1"/>
    <col min="20" max="16384" width="9.00390625" style="2" customWidth="1"/>
  </cols>
  <sheetData>
    <row r="1" spans="1:11" ht="51" customHeight="1">
      <c r="A1" s="22" t="s">
        <v>0</v>
      </c>
      <c r="B1" s="1"/>
      <c r="C1" s="1"/>
      <c r="D1" s="1"/>
      <c r="E1" s="1"/>
      <c r="K1" s="3"/>
    </row>
    <row r="2" s="139" customFormat="1" ht="7.5" customHeight="1"/>
    <row r="3" s="4" customFormat="1" ht="30" customHeight="1"/>
    <row r="4" spans="1:12" ht="38.25" customHeight="1">
      <c r="A4" s="23" t="s">
        <v>153</v>
      </c>
      <c r="D4" s="5"/>
      <c r="E4" s="6"/>
      <c r="G4" s="7"/>
      <c r="H4" s="1"/>
      <c r="I4" s="1"/>
      <c r="J4" s="1"/>
      <c r="K4" s="1"/>
      <c r="L4" s="1"/>
    </row>
    <row r="5" spans="1:12" ht="27.75" customHeight="1">
      <c r="A5" s="3"/>
      <c r="D5" s="24" t="s">
        <v>98</v>
      </c>
      <c r="E5" s="1"/>
      <c r="G5" s="8"/>
      <c r="H5" s="1"/>
      <c r="K5" s="8"/>
      <c r="L5" s="1"/>
    </row>
    <row r="6" spans="7:12" ht="31.5" customHeight="1" thickBot="1">
      <c r="G6" s="1"/>
      <c r="H6" s="1"/>
      <c r="K6" s="1"/>
      <c r="L6" s="1"/>
    </row>
    <row r="7" spans="1:12" ht="33" customHeight="1">
      <c r="A7" s="140" t="s">
        <v>1</v>
      </c>
      <c r="B7" s="140"/>
      <c r="C7" s="78">
        <v>11</v>
      </c>
      <c r="G7" s="9"/>
      <c r="H7" s="9"/>
      <c r="I7" s="6"/>
      <c r="J7" s="6"/>
      <c r="K7" s="9"/>
      <c r="L7" s="9"/>
    </row>
    <row r="8" spans="1:12" ht="33" customHeight="1">
      <c r="A8" s="141" t="s">
        <v>2</v>
      </c>
      <c r="B8" s="141"/>
      <c r="C8" s="79">
        <v>12</v>
      </c>
      <c r="G8" s="9"/>
      <c r="H8" s="9"/>
      <c r="I8" s="6"/>
      <c r="J8" s="6"/>
      <c r="K8" s="9"/>
      <c r="L8" s="9"/>
    </row>
    <row r="9" spans="1:12" ht="33" customHeight="1">
      <c r="A9" s="141" t="s">
        <v>3</v>
      </c>
      <c r="B9" s="141"/>
      <c r="C9" s="79">
        <v>26</v>
      </c>
      <c r="G9" s="9"/>
      <c r="H9" s="9"/>
      <c r="I9" s="1"/>
      <c r="J9" s="1"/>
      <c r="K9" s="9"/>
      <c r="L9" s="9"/>
    </row>
    <row r="10" spans="1:12" ht="33" customHeight="1" thickBot="1">
      <c r="A10" s="142" t="s">
        <v>4</v>
      </c>
      <c r="B10" s="142"/>
      <c r="C10" s="80">
        <v>51</v>
      </c>
      <c r="G10" s="9"/>
      <c r="H10" s="9"/>
      <c r="I10" s="6"/>
      <c r="J10" s="6"/>
      <c r="K10" s="9"/>
      <c r="L10" s="9"/>
    </row>
    <row r="11" spans="1:12" ht="33" customHeight="1">
      <c r="A11" s="325" t="s">
        <v>5</v>
      </c>
      <c r="B11" s="254"/>
      <c r="C11" s="255">
        <f>SUM(C34+C35)</f>
        <v>2328946</v>
      </c>
      <c r="G11" s="9"/>
      <c r="H11" s="9"/>
      <c r="I11" s="1"/>
      <c r="J11" s="1"/>
      <c r="K11" s="9"/>
      <c r="L11" s="9"/>
    </row>
    <row r="12" spans="1:12" ht="33" customHeight="1">
      <c r="A12" s="256" t="s">
        <v>182</v>
      </c>
      <c r="B12" s="256"/>
      <c r="C12" s="314">
        <v>54330</v>
      </c>
      <c r="G12" s="9"/>
      <c r="H12" s="9"/>
      <c r="I12" s="1"/>
      <c r="J12" s="1"/>
      <c r="K12" s="9"/>
      <c r="L12" s="9"/>
    </row>
    <row r="13" spans="1:12" ht="33" customHeight="1" thickBot="1">
      <c r="A13" s="257" t="s">
        <v>163</v>
      </c>
      <c r="B13" s="257"/>
      <c r="C13" s="315">
        <v>54942</v>
      </c>
      <c r="G13" s="9"/>
      <c r="H13" s="9"/>
      <c r="I13" s="1"/>
      <c r="J13" s="1"/>
      <c r="K13" s="9"/>
      <c r="L13" s="9"/>
    </row>
    <row r="14" spans="1:12" ht="33" customHeight="1">
      <c r="A14" s="325" t="s">
        <v>6</v>
      </c>
      <c r="B14" s="254"/>
      <c r="C14" s="255">
        <f>SUM(E34+E35)</f>
        <v>7261</v>
      </c>
      <c r="G14" s="9"/>
      <c r="H14" s="9"/>
      <c r="I14" s="1"/>
      <c r="K14" s="9"/>
      <c r="L14" s="9"/>
    </row>
    <row r="15" spans="1:12" ht="33" customHeight="1">
      <c r="A15" s="326" t="s">
        <v>164</v>
      </c>
      <c r="B15" s="256"/>
      <c r="C15" s="314" t="s">
        <v>165</v>
      </c>
      <c r="G15" s="9"/>
      <c r="H15" s="9"/>
      <c r="K15" s="9"/>
      <c r="L15" s="9"/>
    </row>
    <row r="16" spans="1:12" ht="33" customHeight="1" thickBot="1">
      <c r="A16" s="327" t="s">
        <v>7</v>
      </c>
      <c r="B16" s="258"/>
      <c r="C16" s="316">
        <v>1154</v>
      </c>
      <c r="I16" s="1"/>
      <c r="J16" s="1"/>
      <c r="K16" s="10"/>
      <c r="L16" s="1"/>
    </row>
    <row r="17" spans="1:18" ht="22.5" customHeight="1">
      <c r="A17" s="323" t="s">
        <v>94</v>
      </c>
      <c r="B17" s="15"/>
      <c r="C17" s="63"/>
      <c r="Q17" s="11"/>
      <c r="R17" s="6"/>
    </row>
    <row r="18" spans="1:18" ht="22.5" customHeight="1">
      <c r="A18" s="15" t="s">
        <v>162</v>
      </c>
      <c r="B18" s="15"/>
      <c r="C18" s="63"/>
      <c r="G18" s="1"/>
      <c r="H18" s="1"/>
      <c r="K18" s="1"/>
      <c r="L18" s="1"/>
      <c r="Q18" s="14"/>
      <c r="R18" s="1"/>
    </row>
    <row r="19" spans="1:18" ht="22.5" customHeight="1">
      <c r="A19" s="15"/>
      <c r="B19" s="15"/>
      <c r="C19" s="63"/>
      <c r="G19" s="1"/>
      <c r="H19" s="1"/>
      <c r="K19" s="1"/>
      <c r="L19" s="1"/>
      <c r="Q19" s="14"/>
      <c r="R19" s="1"/>
    </row>
    <row r="20" spans="1:12" ht="27" customHeight="1">
      <c r="A20" s="25" t="s">
        <v>154</v>
      </c>
      <c r="G20" s="1"/>
      <c r="H20" s="1"/>
      <c r="K20" s="1"/>
      <c r="L20" s="1"/>
    </row>
    <row r="21" spans="1:12" ht="6" customHeight="1">
      <c r="A21" s="21"/>
      <c r="G21" s="1"/>
      <c r="H21" s="1"/>
      <c r="K21" s="1"/>
      <c r="L21" s="1"/>
    </row>
    <row r="22" ht="18.75" customHeight="1">
      <c r="E22" s="15" t="s">
        <v>86</v>
      </c>
    </row>
    <row r="23" spans="1:5" ht="27" customHeight="1">
      <c r="A23" s="143" t="s">
        <v>8</v>
      </c>
      <c r="B23" s="144" t="s">
        <v>9</v>
      </c>
      <c r="C23" s="144" t="s">
        <v>10</v>
      </c>
      <c r="D23" s="144" t="s">
        <v>11</v>
      </c>
      <c r="E23" s="143" t="s">
        <v>12</v>
      </c>
    </row>
    <row r="24" spans="1:5" ht="27" customHeight="1">
      <c r="A24" s="63" t="s">
        <v>88</v>
      </c>
      <c r="B24" s="64" t="s">
        <v>13</v>
      </c>
      <c r="C24" s="313">
        <v>50000</v>
      </c>
      <c r="D24" s="313">
        <v>554682</v>
      </c>
      <c r="E24" s="317">
        <v>969</v>
      </c>
    </row>
    <row r="25" spans="1:5" ht="27" customHeight="1">
      <c r="A25" s="63" t="s">
        <v>89</v>
      </c>
      <c r="B25" s="64" t="s">
        <v>14</v>
      </c>
      <c r="C25" s="313">
        <v>1810846</v>
      </c>
      <c r="D25" s="313">
        <v>1180829</v>
      </c>
      <c r="E25" s="317">
        <v>1313</v>
      </c>
    </row>
    <row r="26" spans="1:5" ht="27" customHeight="1">
      <c r="A26" s="63" t="s">
        <v>90</v>
      </c>
      <c r="B26" s="64">
        <v>1961.12</v>
      </c>
      <c r="C26" s="313">
        <v>37726</v>
      </c>
      <c r="D26" s="313">
        <v>600572</v>
      </c>
      <c r="E26" s="317">
        <v>736</v>
      </c>
    </row>
    <row r="27" spans="1:5" ht="27" customHeight="1">
      <c r="A27" s="63" t="s">
        <v>91</v>
      </c>
      <c r="B27" s="64" t="s">
        <v>15</v>
      </c>
      <c r="C27" s="313">
        <v>36720</v>
      </c>
      <c r="D27" s="313">
        <v>395220</v>
      </c>
      <c r="E27" s="317">
        <v>1101</v>
      </c>
    </row>
    <row r="28" spans="1:5" ht="27" customHeight="1">
      <c r="A28" s="63" t="s">
        <v>84</v>
      </c>
      <c r="B28" s="64" t="s">
        <v>16</v>
      </c>
      <c r="C28" s="313">
        <v>23694</v>
      </c>
      <c r="D28" s="313">
        <v>283161</v>
      </c>
      <c r="E28" s="317">
        <v>495</v>
      </c>
    </row>
    <row r="29" spans="1:5" ht="27" customHeight="1">
      <c r="A29" s="63" t="s">
        <v>147</v>
      </c>
      <c r="B29" s="64" t="s">
        <v>17</v>
      </c>
      <c r="C29" s="313">
        <v>104180</v>
      </c>
      <c r="D29" s="313">
        <v>579243</v>
      </c>
      <c r="E29" s="317">
        <v>936</v>
      </c>
    </row>
    <row r="30" spans="1:5" ht="27" customHeight="1">
      <c r="A30" s="63" t="s">
        <v>85</v>
      </c>
      <c r="B30" s="64">
        <v>1962.12</v>
      </c>
      <c r="C30" s="313">
        <v>19789</v>
      </c>
      <c r="D30" s="313">
        <v>110056</v>
      </c>
      <c r="E30" s="317">
        <v>313</v>
      </c>
    </row>
    <row r="31" spans="1:5" ht="27" customHeight="1">
      <c r="A31" s="63" t="s">
        <v>92</v>
      </c>
      <c r="B31" s="64" t="s">
        <v>18</v>
      </c>
      <c r="C31" s="313">
        <v>221737</v>
      </c>
      <c r="D31" s="313">
        <v>416609</v>
      </c>
      <c r="E31" s="317">
        <v>900</v>
      </c>
    </row>
    <row r="32" spans="1:5" ht="27" customHeight="1">
      <c r="A32" s="63" t="s">
        <v>148</v>
      </c>
      <c r="B32" s="64" t="s">
        <v>19</v>
      </c>
      <c r="C32" s="313">
        <v>11143</v>
      </c>
      <c r="D32" s="313">
        <v>125515</v>
      </c>
      <c r="E32" s="317">
        <v>136</v>
      </c>
    </row>
    <row r="33" spans="1:5" ht="27" customHeight="1">
      <c r="A33" s="322" t="s">
        <v>180</v>
      </c>
      <c r="B33" s="64" t="s">
        <v>181</v>
      </c>
      <c r="C33" s="313">
        <v>6000</v>
      </c>
      <c r="D33" s="313">
        <v>107333</v>
      </c>
      <c r="E33" s="317">
        <v>127</v>
      </c>
    </row>
    <row r="34" spans="1:5" ht="27" customHeight="1">
      <c r="A34" s="147" t="s">
        <v>22</v>
      </c>
      <c r="B34" s="148"/>
      <c r="C34" s="259">
        <f>SUM(C24:C33)</f>
        <v>2321835</v>
      </c>
      <c r="D34" s="259">
        <f>SUM(D24:D33)</f>
        <v>4353220</v>
      </c>
      <c r="E34" s="324">
        <f>SUM(E24:E33)</f>
        <v>7026</v>
      </c>
    </row>
    <row r="35" spans="1:5" ht="27" customHeight="1">
      <c r="A35" s="145" t="s">
        <v>93</v>
      </c>
      <c r="B35" s="146" t="s">
        <v>23</v>
      </c>
      <c r="C35" s="318">
        <v>7111</v>
      </c>
      <c r="D35" s="318">
        <v>62689</v>
      </c>
      <c r="E35" s="319">
        <v>235</v>
      </c>
    </row>
    <row r="36" spans="1:5" ht="27" customHeight="1">
      <c r="A36" s="15" t="s">
        <v>116</v>
      </c>
      <c r="B36" s="15"/>
      <c r="C36" s="15"/>
      <c r="D36" s="120"/>
      <c r="E36" s="15"/>
    </row>
    <row r="37" spans="7:13" ht="27" customHeight="1">
      <c r="G37" s="260"/>
      <c r="H37" s="260" t="s">
        <v>20</v>
      </c>
      <c r="I37" s="260" t="s">
        <v>21</v>
      </c>
      <c r="J37" s="260"/>
      <c r="K37" s="260"/>
      <c r="L37" s="260"/>
      <c r="M37" s="260"/>
    </row>
    <row r="38" spans="7:19" ht="21.75" customHeight="1">
      <c r="G38" s="260">
        <v>85</v>
      </c>
      <c r="H38" s="261">
        <v>2.5</v>
      </c>
      <c r="I38" s="261">
        <v>4.2</v>
      </c>
      <c r="J38" s="260"/>
      <c r="K38" s="261"/>
      <c r="L38" s="260"/>
      <c r="M38" s="260"/>
      <c r="N38" s="16"/>
      <c r="R38" s="17"/>
      <c r="S38" s="17"/>
    </row>
    <row r="39" spans="7:19" ht="27.75" customHeight="1">
      <c r="G39" s="260">
        <v>86</v>
      </c>
      <c r="H39" s="261">
        <v>7.4</v>
      </c>
      <c r="I39" s="261">
        <v>3.4</v>
      </c>
      <c r="J39" s="260"/>
      <c r="K39" s="261"/>
      <c r="L39" s="260"/>
      <c r="M39" s="260"/>
      <c r="N39" s="16"/>
      <c r="R39" s="17"/>
      <c r="S39" s="17"/>
    </row>
    <row r="40" spans="7:19" ht="31.5" customHeight="1">
      <c r="G40" s="260">
        <v>87</v>
      </c>
      <c r="H40" s="261">
        <v>11.6</v>
      </c>
      <c r="I40" s="261">
        <v>12.8</v>
      </c>
      <c r="J40" s="260"/>
      <c r="K40" s="261"/>
      <c r="L40" s="260"/>
      <c r="M40" s="260"/>
      <c r="N40" s="16"/>
      <c r="R40" s="17"/>
      <c r="S40" s="17"/>
    </row>
    <row r="41" spans="7:19" ht="36" customHeight="1">
      <c r="G41" s="260">
        <v>88</v>
      </c>
      <c r="H41" s="261">
        <v>15.1</v>
      </c>
      <c r="I41" s="261">
        <v>8.9</v>
      </c>
      <c r="J41" s="260"/>
      <c r="K41" s="261"/>
      <c r="L41" s="260"/>
      <c r="M41" s="260"/>
      <c r="N41" s="16"/>
      <c r="R41" s="17"/>
      <c r="S41" s="17"/>
    </row>
    <row r="42" spans="7:19" ht="25.5" customHeight="1">
      <c r="G42" s="260">
        <v>89</v>
      </c>
      <c r="H42" s="261">
        <v>7.7</v>
      </c>
      <c r="I42" s="261">
        <v>14.3</v>
      </c>
      <c r="J42" s="260"/>
      <c r="K42" s="261"/>
      <c r="L42" s="260"/>
      <c r="M42" s="260"/>
      <c r="N42" s="16"/>
      <c r="R42" s="17"/>
      <c r="S42" s="17"/>
    </row>
    <row r="43" spans="7:14" ht="18" customHeight="1">
      <c r="G43" s="260">
        <v>90</v>
      </c>
      <c r="H43" s="261">
        <v>20.2</v>
      </c>
      <c r="I43" s="261">
        <v>25.5</v>
      </c>
      <c r="J43" s="260"/>
      <c r="K43" s="261"/>
      <c r="L43" s="260"/>
      <c r="M43" s="260"/>
      <c r="N43" s="16"/>
    </row>
    <row r="44" spans="7:14" ht="12.75" customHeight="1">
      <c r="G44" s="260">
        <v>91</v>
      </c>
      <c r="H44" s="261">
        <v>30.3</v>
      </c>
      <c r="I44" s="261">
        <v>15.1</v>
      </c>
      <c r="J44" s="260"/>
      <c r="K44" s="261"/>
      <c r="L44" s="260"/>
      <c r="M44" s="260"/>
      <c r="N44" s="16"/>
    </row>
    <row r="45" spans="7:14" ht="23.25" customHeight="1">
      <c r="G45" s="260">
        <v>92</v>
      </c>
      <c r="H45" s="261">
        <v>5.6</v>
      </c>
      <c r="I45" s="261">
        <v>-0.4</v>
      </c>
      <c r="J45" s="260"/>
      <c r="K45" s="261"/>
      <c r="L45" s="260"/>
      <c r="M45" s="260"/>
      <c r="N45" s="16"/>
    </row>
    <row r="46" spans="7:18" ht="21.75">
      <c r="G46" s="260">
        <v>93</v>
      </c>
      <c r="H46" s="261">
        <v>0</v>
      </c>
      <c r="I46" s="261">
        <v>8.3</v>
      </c>
      <c r="J46" s="260"/>
      <c r="K46" s="261"/>
      <c r="L46" s="260"/>
      <c r="M46" s="260"/>
      <c r="N46" s="16"/>
      <c r="Q46" s="18"/>
      <c r="R46" s="1"/>
    </row>
    <row r="47" spans="7:18" ht="15">
      <c r="G47" s="260">
        <v>94</v>
      </c>
      <c r="H47" s="261">
        <v>12.8</v>
      </c>
      <c r="I47" s="261">
        <v>4.6</v>
      </c>
      <c r="J47" s="260"/>
      <c r="K47" s="261"/>
      <c r="L47" s="260"/>
      <c r="M47" s="260"/>
      <c r="N47" s="16"/>
      <c r="Q47" s="1"/>
      <c r="R47" s="1"/>
    </row>
    <row r="48" spans="7:14" ht="15">
      <c r="G48" s="260">
        <v>95</v>
      </c>
      <c r="H48" s="261">
        <v>7.3</v>
      </c>
      <c r="I48" s="261">
        <v>8.8</v>
      </c>
      <c r="J48" s="260"/>
      <c r="K48" s="261"/>
      <c r="L48" s="260"/>
      <c r="M48" s="260"/>
      <c r="N48" s="16"/>
    </row>
    <row r="49" spans="7:14" ht="15">
      <c r="G49" s="260">
        <v>96</v>
      </c>
      <c r="H49" s="261">
        <v>6.2</v>
      </c>
      <c r="I49" s="261">
        <v>6.9</v>
      </c>
      <c r="J49" s="260"/>
      <c r="K49" s="261"/>
      <c r="L49" s="260"/>
      <c r="M49" s="260"/>
      <c r="N49" s="16"/>
    </row>
    <row r="50" spans="7:14" ht="15">
      <c r="G50" s="260">
        <v>97</v>
      </c>
      <c r="H50" s="261">
        <v>2.9</v>
      </c>
      <c r="I50" s="261">
        <v>1.4</v>
      </c>
      <c r="J50" s="260"/>
      <c r="K50" s="261"/>
      <c r="L50" s="260"/>
      <c r="M50" s="260"/>
      <c r="N50" s="16"/>
    </row>
    <row r="51" spans="7:14" ht="15">
      <c r="G51" s="260">
        <v>98</v>
      </c>
      <c r="H51" s="261">
        <v>-27.8</v>
      </c>
      <c r="I51" s="261">
        <v>-9</v>
      </c>
      <c r="J51" s="260"/>
      <c r="K51" s="261"/>
      <c r="L51" s="260"/>
      <c r="M51" s="260"/>
      <c r="N51" s="16"/>
    </row>
    <row r="52" spans="7:14" ht="15">
      <c r="G52" s="260">
        <v>99</v>
      </c>
      <c r="H52" s="261">
        <v>0.2</v>
      </c>
      <c r="I52" s="261">
        <v>-10.1</v>
      </c>
      <c r="J52" s="260"/>
      <c r="K52" s="261"/>
      <c r="L52" s="260"/>
      <c r="M52" s="260"/>
      <c r="N52" s="16"/>
    </row>
    <row r="53" spans="7:14" ht="15">
      <c r="G53" s="262" t="s">
        <v>103</v>
      </c>
      <c r="H53" s="261">
        <v>7.3</v>
      </c>
      <c r="I53" s="261">
        <v>-3.7</v>
      </c>
      <c r="J53" s="260"/>
      <c r="K53" s="261"/>
      <c r="L53" s="260"/>
      <c r="M53" s="260"/>
      <c r="N53" s="16"/>
    </row>
    <row r="54" spans="7:14" ht="15">
      <c r="G54" s="263" t="s">
        <v>104</v>
      </c>
      <c r="H54" s="261">
        <v>4.3</v>
      </c>
      <c r="I54" s="261">
        <v>5.6</v>
      </c>
      <c r="J54" s="260"/>
      <c r="K54" s="261"/>
      <c r="L54" s="260"/>
      <c r="M54" s="260"/>
      <c r="N54" s="16"/>
    </row>
    <row r="55" spans="7:14" ht="15">
      <c r="G55" s="262" t="s">
        <v>105</v>
      </c>
      <c r="H55" s="261">
        <v>8.5</v>
      </c>
      <c r="I55" s="261">
        <v>3.2</v>
      </c>
      <c r="J55" s="260"/>
      <c r="K55" s="261"/>
      <c r="L55" s="260"/>
      <c r="M55" s="260"/>
      <c r="N55" s="16"/>
    </row>
    <row r="56" spans="7:14" ht="15">
      <c r="G56" s="263" t="s">
        <v>117</v>
      </c>
      <c r="H56" s="260">
        <v>7.4</v>
      </c>
      <c r="I56" s="260">
        <v>3.1</v>
      </c>
      <c r="J56" s="260"/>
      <c r="K56" s="261"/>
      <c r="L56" s="260"/>
      <c r="M56" s="260"/>
      <c r="N56" s="16"/>
    </row>
    <row r="57" spans="7:13" ht="15">
      <c r="G57" s="263" t="s">
        <v>155</v>
      </c>
      <c r="H57" s="260">
        <v>-5.8</v>
      </c>
      <c r="I57" s="260">
        <v>1.7</v>
      </c>
      <c r="J57" s="260"/>
      <c r="K57" s="261"/>
      <c r="L57" s="260"/>
      <c r="M57" s="260"/>
    </row>
    <row r="58" spans="7:11" ht="15">
      <c r="G58" s="109"/>
      <c r="K58" s="16"/>
    </row>
    <row r="59" ht="15">
      <c r="K59" s="16"/>
    </row>
    <row r="60" ht="15">
      <c r="K60" s="16"/>
    </row>
    <row r="61" ht="15">
      <c r="K61" s="16"/>
    </row>
    <row r="62" ht="15">
      <c r="K62" s="16"/>
    </row>
    <row r="63" ht="15">
      <c r="K63" s="16"/>
    </row>
    <row r="64" ht="15">
      <c r="K64" s="16"/>
    </row>
    <row r="65" ht="15">
      <c r="K65" s="16"/>
    </row>
    <row r="66" ht="15">
      <c r="K66" s="16"/>
    </row>
    <row r="67" ht="15">
      <c r="K67" s="16"/>
    </row>
  </sheetData>
  <printOptions horizontalCentered="1"/>
  <pageMargins left="0.3937007874015748" right="0.3937007874015748" top="0.4330708661417323" bottom="0.4724409448818898" header="0.35433070866141736" footer="0.3937007874015748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K60"/>
  <sheetViews>
    <sheetView showZeros="0" view="pageBreakPreview" zoomScale="75" zoomScaleNormal="50" zoomScaleSheetLayoutView="75" workbookViewId="0" topLeftCell="A13">
      <selection activeCell="Z52" sqref="Z52"/>
    </sheetView>
  </sheetViews>
  <sheetFormatPr defaultColWidth="9.00390625" defaultRowHeight="14.25"/>
  <cols>
    <col min="1" max="1" width="7.50390625" style="2" customWidth="1"/>
    <col min="2" max="2" width="8.875" style="2" customWidth="1"/>
    <col min="3" max="3" width="6.625" style="2" customWidth="1"/>
    <col min="4" max="4" width="11.25390625" style="2" customWidth="1"/>
    <col min="5" max="5" width="8.875" style="2" customWidth="1"/>
    <col min="6" max="6" width="9.625" style="2" bestFit="1" customWidth="1"/>
    <col min="7" max="7" width="7.375" style="2" customWidth="1"/>
    <col min="8" max="8" width="10.50390625" style="2" customWidth="1"/>
    <col min="9" max="10" width="9.125" style="2" customWidth="1"/>
    <col min="11" max="11" width="10.125" style="2" customWidth="1"/>
    <col min="12" max="12" width="9.50390625" style="2" customWidth="1"/>
    <col min="13" max="13" width="7.25390625" style="2" customWidth="1"/>
    <col min="14" max="14" width="7.50390625" style="2" customWidth="1"/>
    <col min="15" max="15" width="9.375" style="2" customWidth="1"/>
    <col min="16" max="16" width="6.625" style="2" customWidth="1"/>
    <col min="17" max="17" width="6.75390625" style="2" customWidth="1"/>
    <col min="18" max="18" width="6.50390625" style="2" customWidth="1"/>
    <col min="19" max="19" width="8.375" style="2" customWidth="1"/>
    <col min="20" max="28" width="9.125" style="2" customWidth="1"/>
    <col min="29" max="29" width="8.125" style="2" customWidth="1"/>
    <col min="30" max="30" width="9.00390625" style="2" customWidth="1"/>
    <col min="31" max="31" width="10.125" style="2" customWidth="1"/>
    <col min="32" max="32" width="7.75390625" style="2" customWidth="1"/>
    <col min="33" max="33" width="8.125" style="2" customWidth="1"/>
    <col min="34" max="34" width="7.00390625" style="2" customWidth="1"/>
    <col min="35" max="35" width="8.625" style="2" customWidth="1"/>
    <col min="36" max="36" width="8.00390625" style="2" customWidth="1"/>
    <col min="37" max="37" width="8.375" style="2" customWidth="1"/>
    <col min="38" max="38" width="9.50390625" style="2" customWidth="1"/>
    <col min="39" max="39" width="7.50390625" style="2" customWidth="1"/>
    <col min="40" max="40" width="8.00390625" style="2" customWidth="1"/>
    <col min="41" max="41" width="7.125" style="2" customWidth="1"/>
    <col min="42" max="43" width="10.125" style="2" customWidth="1"/>
    <col min="44" max="44" width="7.50390625" style="2" customWidth="1"/>
    <col min="45" max="45" width="8.50390625" style="2" customWidth="1"/>
    <col min="46" max="46" width="7.50390625" style="2" customWidth="1"/>
    <col min="47" max="47" width="9.50390625" style="2" customWidth="1"/>
    <col min="48" max="48" width="8.00390625" style="2" customWidth="1"/>
    <col min="49" max="49" width="7.25390625" style="2" customWidth="1"/>
    <col min="50" max="50" width="9.50390625" style="2" customWidth="1"/>
    <col min="51" max="51" width="8.375" style="2" customWidth="1"/>
    <col min="52" max="53" width="9.00390625" style="2" customWidth="1"/>
    <col min="54" max="55" width="8.125" style="2" customWidth="1"/>
    <col min="56" max="56" width="9.00390625" style="2" customWidth="1"/>
    <col min="57" max="57" width="8.75390625" style="2" customWidth="1"/>
    <col min="58" max="58" width="8.50390625" style="2" customWidth="1"/>
    <col min="59" max="59" width="8.125" style="2" customWidth="1"/>
    <col min="60" max="60" width="8.375" style="2" customWidth="1"/>
    <col min="61" max="61" width="8.625" style="2" customWidth="1"/>
    <col min="62" max="62" width="9.50390625" style="2" customWidth="1"/>
    <col min="63" max="63" width="7.50390625" style="2" customWidth="1"/>
    <col min="64" max="64" width="7.375" style="2" customWidth="1"/>
    <col min="65" max="65" width="7.25390625" style="2" customWidth="1"/>
    <col min="66" max="66" width="6.125" style="2" customWidth="1"/>
    <col min="67" max="67" width="6.00390625" style="2" customWidth="1"/>
    <col min="68" max="68" width="5.75390625" style="2" customWidth="1"/>
    <col min="69" max="69" width="5.875" style="2" customWidth="1"/>
    <col min="70" max="70" width="5.25390625" style="2" customWidth="1"/>
    <col min="71" max="16384" width="9.00390625" style="2" customWidth="1"/>
  </cols>
  <sheetData>
    <row r="1" spans="1:64" ht="52.5" customHeight="1">
      <c r="A1" s="22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6"/>
      <c r="AC1" s="27"/>
      <c r="AD1" s="13"/>
      <c r="BA1" s="1" t="s">
        <v>25</v>
      </c>
      <c r="BB1" s="1"/>
      <c r="BD1" s="1"/>
      <c r="BE1" s="1"/>
      <c r="BF1" s="1"/>
      <c r="BJ1" s="1" t="s">
        <v>26</v>
      </c>
      <c r="BK1" s="1"/>
      <c r="BL1" s="1"/>
    </row>
    <row r="2" spans="29:30" s="139" customFormat="1" ht="7.5" customHeight="1">
      <c r="AC2" s="206"/>
      <c r="AD2" s="206"/>
    </row>
    <row r="3" spans="1:64" ht="45" customHeight="1">
      <c r="A3" s="23" t="s">
        <v>99</v>
      </c>
      <c r="O3" s="23" t="s">
        <v>100</v>
      </c>
      <c r="AC3" s="13"/>
      <c r="AD3" s="13"/>
      <c r="BA3" s="28"/>
      <c r="BB3" s="28" t="s">
        <v>28</v>
      </c>
      <c r="BC3" s="28" t="s">
        <v>29</v>
      </c>
      <c r="BD3" s="28"/>
      <c r="BE3" s="28"/>
      <c r="BF3" s="28"/>
      <c r="BJ3" s="28"/>
      <c r="BK3" s="28" t="s">
        <v>30</v>
      </c>
      <c r="BL3" s="28" t="s">
        <v>31</v>
      </c>
    </row>
    <row r="4" spans="13:64" ht="21.75" customHeight="1">
      <c r="M4" s="29"/>
      <c r="N4" s="62" t="s">
        <v>44</v>
      </c>
      <c r="AC4" s="13"/>
      <c r="AD4" s="13"/>
      <c r="BA4" s="110">
        <v>80</v>
      </c>
      <c r="BB4" s="110">
        <v>21.3</v>
      </c>
      <c r="BC4" s="111">
        <f aca="true" t="shared" si="0" ref="BC4:BC10">SUM(100-BB4)</f>
        <v>78.7</v>
      </c>
      <c r="BD4" s="28"/>
      <c r="BE4" s="28"/>
      <c r="BF4" s="28"/>
      <c r="BJ4" s="28"/>
      <c r="BK4" s="28"/>
      <c r="BL4" s="28"/>
    </row>
    <row r="5" spans="1:64" ht="21.75" customHeight="1">
      <c r="A5" s="342" t="s">
        <v>35</v>
      </c>
      <c r="B5" s="150" t="s">
        <v>32</v>
      </c>
      <c r="C5" s="151"/>
      <c r="D5" s="152"/>
      <c r="E5" s="153"/>
      <c r="F5" s="153"/>
      <c r="G5" s="153"/>
      <c r="H5" s="153"/>
      <c r="I5" s="154"/>
      <c r="J5" s="152"/>
      <c r="K5" s="154"/>
      <c r="L5" s="150" t="s">
        <v>33</v>
      </c>
      <c r="M5" s="155"/>
      <c r="N5" s="156" t="s">
        <v>34</v>
      </c>
      <c r="AC5" s="13"/>
      <c r="AD5" s="13"/>
      <c r="BA5" s="110">
        <v>85</v>
      </c>
      <c r="BB5" s="110">
        <v>49.1</v>
      </c>
      <c r="BC5" s="111">
        <f t="shared" si="0"/>
        <v>50.9</v>
      </c>
      <c r="BD5" s="28"/>
      <c r="BE5" s="28"/>
      <c r="BF5" s="28"/>
      <c r="BJ5" s="28">
        <v>80</v>
      </c>
      <c r="BK5" s="28">
        <v>78.1</v>
      </c>
      <c r="BL5" s="28">
        <v>21.9</v>
      </c>
    </row>
    <row r="6" spans="1:64" ht="21.75" customHeight="1">
      <c r="A6" s="343"/>
      <c r="B6" s="157" t="s">
        <v>36</v>
      </c>
      <c r="C6" s="158"/>
      <c r="D6" s="157" t="s">
        <v>11</v>
      </c>
      <c r="E6" s="159"/>
      <c r="F6" s="159"/>
      <c r="G6" s="159"/>
      <c r="H6" s="159"/>
      <c r="I6" s="158"/>
      <c r="J6" s="157" t="s">
        <v>37</v>
      </c>
      <c r="K6" s="158"/>
      <c r="L6" s="157" t="s">
        <v>38</v>
      </c>
      <c r="M6" s="159"/>
      <c r="N6" s="160" t="s">
        <v>39</v>
      </c>
      <c r="AC6" s="13"/>
      <c r="AD6" s="13"/>
      <c r="BA6" s="110">
        <v>90</v>
      </c>
      <c r="BB6" s="110">
        <v>68.5</v>
      </c>
      <c r="BC6" s="111">
        <f t="shared" si="0"/>
        <v>31.5</v>
      </c>
      <c r="BD6" s="28"/>
      <c r="BE6" s="28"/>
      <c r="BF6" s="28"/>
      <c r="BJ6" s="110">
        <v>85</v>
      </c>
      <c r="BK6" s="110">
        <v>84.1</v>
      </c>
      <c r="BL6" s="110">
        <v>15.9</v>
      </c>
    </row>
    <row r="7" spans="1:64" ht="21.75" customHeight="1">
      <c r="A7" s="343"/>
      <c r="B7" s="157"/>
      <c r="C7" s="161"/>
      <c r="D7" s="162"/>
      <c r="E7" s="163"/>
      <c r="F7" s="163"/>
      <c r="G7" s="163"/>
      <c r="H7" s="163"/>
      <c r="I7" s="161"/>
      <c r="J7" s="157"/>
      <c r="K7" s="161"/>
      <c r="L7" s="157"/>
      <c r="M7" s="163"/>
      <c r="N7" s="160"/>
      <c r="AC7" s="13"/>
      <c r="AD7" s="13"/>
      <c r="BA7" s="110">
        <v>95</v>
      </c>
      <c r="BB7" s="110">
        <v>81.9</v>
      </c>
      <c r="BC7" s="111">
        <f t="shared" si="0"/>
        <v>18.099999999999994</v>
      </c>
      <c r="BD7" s="28"/>
      <c r="BE7" s="28"/>
      <c r="BF7" s="28"/>
      <c r="BJ7" s="110">
        <v>90</v>
      </c>
      <c r="BK7" s="110">
        <v>93.1</v>
      </c>
      <c r="BL7" s="110">
        <v>6.9</v>
      </c>
    </row>
    <row r="8" spans="1:64" ht="21.75" customHeight="1" thickBot="1">
      <c r="A8" s="344"/>
      <c r="B8" s="164"/>
      <c r="C8" s="165" t="s">
        <v>40</v>
      </c>
      <c r="D8" s="170" t="s">
        <v>33</v>
      </c>
      <c r="E8" s="165" t="s">
        <v>40</v>
      </c>
      <c r="F8" s="170" t="s">
        <v>41</v>
      </c>
      <c r="G8" s="166" t="s">
        <v>40</v>
      </c>
      <c r="H8" s="170" t="s">
        <v>42</v>
      </c>
      <c r="I8" s="165" t="s">
        <v>40</v>
      </c>
      <c r="J8" s="167"/>
      <c r="K8" s="168" t="s">
        <v>40</v>
      </c>
      <c r="L8" s="167"/>
      <c r="M8" s="167" t="s">
        <v>40</v>
      </c>
      <c r="N8" s="169" t="s">
        <v>43</v>
      </c>
      <c r="AC8" s="13"/>
      <c r="AD8" s="13"/>
      <c r="BA8" s="112" t="s">
        <v>103</v>
      </c>
      <c r="BB8" s="110">
        <v>88.9</v>
      </c>
      <c r="BC8" s="111">
        <f t="shared" si="0"/>
        <v>11.099999999999994</v>
      </c>
      <c r="BD8" s="28"/>
      <c r="BE8" s="30"/>
      <c r="BF8" s="30"/>
      <c r="BJ8" s="110">
        <v>95</v>
      </c>
      <c r="BK8" s="113">
        <v>96</v>
      </c>
      <c r="BL8" s="113">
        <v>4</v>
      </c>
    </row>
    <row r="9" spans="1:89" ht="21.75" customHeight="1">
      <c r="A9" s="81">
        <v>1980</v>
      </c>
      <c r="B9" s="82">
        <v>15573117</v>
      </c>
      <c r="C9" s="83">
        <v>93.7</v>
      </c>
      <c r="D9" s="82">
        <f aca="true" t="shared" si="1" ref="D9:D15">SUM(L9-J9)</f>
        <v>13172037</v>
      </c>
      <c r="E9" s="83">
        <v>83.2</v>
      </c>
      <c r="F9" s="82">
        <v>4409112</v>
      </c>
      <c r="G9" s="84">
        <v>248.5</v>
      </c>
      <c r="H9" s="82">
        <f aca="true" t="shared" si="2" ref="H9:H20">SUM(D9,F9)</f>
        <v>17581149</v>
      </c>
      <c r="I9" s="83">
        <v>99.9</v>
      </c>
      <c r="J9" s="82"/>
      <c r="K9" s="83"/>
      <c r="L9" s="82">
        <v>13172037</v>
      </c>
      <c r="M9" s="84">
        <v>83.2</v>
      </c>
      <c r="N9" s="85">
        <v>345.5</v>
      </c>
      <c r="AC9" s="27"/>
      <c r="AD9" s="13"/>
      <c r="AE9" s="28"/>
      <c r="AF9" s="28"/>
      <c r="AG9" s="28"/>
      <c r="AH9" s="28"/>
      <c r="AI9" s="28"/>
      <c r="AJ9" s="28"/>
      <c r="AK9" s="28"/>
      <c r="AL9" s="28"/>
      <c r="AM9" s="28"/>
      <c r="AN9" s="28"/>
      <c r="BA9" s="112" t="s">
        <v>104</v>
      </c>
      <c r="BB9" s="110">
        <v>88.7</v>
      </c>
      <c r="BC9" s="111">
        <f t="shared" si="0"/>
        <v>11.299999999999997</v>
      </c>
      <c r="BD9" s="28"/>
      <c r="BE9" s="30"/>
      <c r="BF9" s="30"/>
      <c r="BJ9" s="112" t="s">
        <v>106</v>
      </c>
      <c r="BK9" s="110">
        <v>97.2</v>
      </c>
      <c r="BL9" s="110">
        <v>2.2</v>
      </c>
      <c r="CJ9" s="13"/>
      <c r="CK9" s="13"/>
    </row>
    <row r="10" spans="1:89" ht="21.75" customHeight="1">
      <c r="A10" s="81">
        <v>1985</v>
      </c>
      <c r="B10" s="82">
        <v>20498373</v>
      </c>
      <c r="C10" s="83">
        <v>100.7</v>
      </c>
      <c r="D10" s="82">
        <f t="shared" si="1"/>
        <v>18976265</v>
      </c>
      <c r="E10" s="83">
        <v>102.5</v>
      </c>
      <c r="F10" s="82">
        <v>2942804</v>
      </c>
      <c r="G10" s="84">
        <v>92.6</v>
      </c>
      <c r="H10" s="82">
        <f t="shared" si="2"/>
        <v>21919069</v>
      </c>
      <c r="I10" s="83">
        <v>101.1</v>
      </c>
      <c r="J10" s="82"/>
      <c r="K10" s="83"/>
      <c r="L10" s="82">
        <v>18976265</v>
      </c>
      <c r="M10" s="84">
        <v>102.5</v>
      </c>
      <c r="N10" s="85">
        <v>465</v>
      </c>
      <c r="AC10" s="27"/>
      <c r="AD10" s="13"/>
      <c r="BA10" s="112" t="s">
        <v>105</v>
      </c>
      <c r="BB10" s="110">
        <v>89.1</v>
      </c>
      <c r="BC10" s="111">
        <f t="shared" si="0"/>
        <v>10.900000000000006</v>
      </c>
      <c r="BD10" s="28"/>
      <c r="BE10" s="28"/>
      <c r="BF10" s="28"/>
      <c r="BJ10" s="112" t="s">
        <v>107</v>
      </c>
      <c r="BK10" s="110">
        <v>98.4</v>
      </c>
      <c r="BL10" s="110">
        <v>1.6</v>
      </c>
      <c r="CJ10" s="13"/>
      <c r="CK10" s="13"/>
    </row>
    <row r="11" spans="1:89" ht="21.75" customHeight="1">
      <c r="A11" s="81">
        <v>1990</v>
      </c>
      <c r="B11" s="82">
        <v>33574874</v>
      </c>
      <c r="C11" s="83">
        <v>110.2</v>
      </c>
      <c r="D11" s="82">
        <f t="shared" si="1"/>
        <v>31803235</v>
      </c>
      <c r="E11" s="83">
        <v>112.7</v>
      </c>
      <c r="F11" s="82">
        <v>1951606</v>
      </c>
      <c r="G11" s="83">
        <v>58.4</v>
      </c>
      <c r="H11" s="82">
        <f t="shared" si="2"/>
        <v>33754841</v>
      </c>
      <c r="I11" s="83">
        <v>107</v>
      </c>
      <c r="J11" s="82">
        <v>2100280</v>
      </c>
      <c r="K11" s="83"/>
      <c r="L11" s="82">
        <v>33903515</v>
      </c>
      <c r="M11" s="83">
        <v>120.2</v>
      </c>
      <c r="N11" s="85">
        <v>791</v>
      </c>
      <c r="AC11" s="13"/>
      <c r="AD11" s="13"/>
      <c r="BA11" s="112" t="s">
        <v>118</v>
      </c>
      <c r="BB11" s="113">
        <v>90</v>
      </c>
      <c r="BC11" s="137">
        <v>10</v>
      </c>
      <c r="BD11" s="28"/>
      <c r="BE11" s="28"/>
      <c r="BF11" s="28"/>
      <c r="BJ11" s="112" t="s">
        <v>108</v>
      </c>
      <c r="BK11" s="110">
        <v>98.7</v>
      </c>
      <c r="BL11" s="110">
        <v>1.3</v>
      </c>
      <c r="CJ11" s="13"/>
      <c r="CK11" s="13"/>
    </row>
    <row r="12" spans="1:89" ht="21.75" customHeight="1">
      <c r="A12" s="81">
        <v>1991</v>
      </c>
      <c r="B12" s="82">
        <v>37334812</v>
      </c>
      <c r="C12" s="83">
        <f aca="true" t="shared" si="3" ref="C12:C17">SUM(B12/B11)*100</f>
        <v>111.1986660024398</v>
      </c>
      <c r="D12" s="82">
        <f t="shared" si="1"/>
        <v>37115328</v>
      </c>
      <c r="E12" s="83">
        <f aca="true" t="shared" si="4" ref="E12:E17">SUM(D12/D11)*100</f>
        <v>116.70299578014627</v>
      </c>
      <c r="F12" s="82">
        <v>1671421</v>
      </c>
      <c r="G12" s="84">
        <f aca="true" t="shared" si="5" ref="G12:G17">SUM(F12/F11)*100</f>
        <v>85.6433624409845</v>
      </c>
      <c r="H12" s="82">
        <f t="shared" si="2"/>
        <v>38786749</v>
      </c>
      <c r="I12" s="83">
        <f aca="true" t="shared" si="6" ref="I12:I17">SUM(H12/H11)*100</f>
        <v>114.90721878974337</v>
      </c>
      <c r="J12" s="86">
        <v>7070900</v>
      </c>
      <c r="K12" s="83">
        <f aca="true" t="shared" si="7" ref="K12:K17">SUM(J12/J11)*100</f>
        <v>336.6646351914983</v>
      </c>
      <c r="L12" s="82">
        <v>44186228</v>
      </c>
      <c r="M12" s="84">
        <f aca="true" t="shared" si="8" ref="M12:M17">SUM(L12/L11)*100</f>
        <v>130.32934195761118</v>
      </c>
      <c r="N12" s="85">
        <v>1021</v>
      </c>
      <c r="AC12" s="31"/>
      <c r="AD12" s="31"/>
      <c r="BA12" s="112" t="s">
        <v>155</v>
      </c>
      <c r="BB12" s="113">
        <v>91</v>
      </c>
      <c r="BC12" s="137">
        <v>9</v>
      </c>
      <c r="BJ12" s="112" t="s">
        <v>118</v>
      </c>
      <c r="BK12" s="110">
        <v>98.6</v>
      </c>
      <c r="BL12" s="110">
        <v>1.4</v>
      </c>
      <c r="CJ12" s="13"/>
      <c r="CK12" s="13"/>
    </row>
    <row r="13" spans="1:84" ht="21.75" customHeight="1">
      <c r="A13" s="81">
        <v>1992</v>
      </c>
      <c r="B13" s="82">
        <v>42620272</v>
      </c>
      <c r="C13" s="83">
        <f t="shared" si="3"/>
        <v>114.15692142764775</v>
      </c>
      <c r="D13" s="82">
        <f t="shared" si="1"/>
        <v>41114783</v>
      </c>
      <c r="E13" s="83">
        <f t="shared" si="4"/>
        <v>110.77575011596288</v>
      </c>
      <c r="F13" s="82">
        <v>1719912</v>
      </c>
      <c r="G13" s="84">
        <f t="shared" si="5"/>
        <v>102.90118408228687</v>
      </c>
      <c r="H13" s="82">
        <f t="shared" si="2"/>
        <v>42834695</v>
      </c>
      <c r="I13" s="83">
        <f t="shared" si="6"/>
        <v>110.43641476629043</v>
      </c>
      <c r="J13" s="82">
        <v>5549726</v>
      </c>
      <c r="K13" s="83">
        <f t="shared" si="7"/>
        <v>78.48684043049683</v>
      </c>
      <c r="L13" s="82">
        <v>46664509</v>
      </c>
      <c r="M13" s="84">
        <f t="shared" si="8"/>
        <v>105.6087181734544</v>
      </c>
      <c r="N13" s="85">
        <v>1067</v>
      </c>
      <c r="AC13" s="31"/>
      <c r="AD13" s="31"/>
      <c r="BI13" s="17"/>
      <c r="BJ13" s="112" t="s">
        <v>155</v>
      </c>
      <c r="BK13" s="110">
        <v>98.6</v>
      </c>
      <c r="BL13" s="110">
        <v>1.4</v>
      </c>
      <c r="BM13" s="17" t="s">
        <v>44</v>
      </c>
      <c r="CE13" s="13"/>
      <c r="CF13" s="13"/>
    </row>
    <row r="14" spans="1:82" ht="21.75" customHeight="1">
      <c r="A14" s="81">
        <v>1993</v>
      </c>
      <c r="B14" s="82">
        <v>46893970</v>
      </c>
      <c r="C14" s="83">
        <f t="shared" si="3"/>
        <v>110.0273832133216</v>
      </c>
      <c r="D14" s="82">
        <f t="shared" si="1"/>
        <v>45562528</v>
      </c>
      <c r="E14" s="83">
        <f t="shared" si="4"/>
        <v>110.81787297770731</v>
      </c>
      <c r="F14" s="82">
        <v>4369307</v>
      </c>
      <c r="G14" s="84">
        <f t="shared" si="5"/>
        <v>254.04247426612523</v>
      </c>
      <c r="H14" s="82">
        <f t="shared" si="2"/>
        <v>49931835</v>
      </c>
      <c r="I14" s="83">
        <f t="shared" si="6"/>
        <v>116.56867172743964</v>
      </c>
      <c r="J14" s="82">
        <v>1118826</v>
      </c>
      <c r="K14" s="83">
        <f t="shared" si="7"/>
        <v>20.160022314615173</v>
      </c>
      <c r="L14" s="82">
        <v>46681354</v>
      </c>
      <c r="M14" s="84">
        <f t="shared" si="8"/>
        <v>100.03609809759276</v>
      </c>
      <c r="N14" s="85">
        <v>1056</v>
      </c>
      <c r="AC14" s="31"/>
      <c r="AD14" s="31"/>
      <c r="BA14" s="272"/>
      <c r="BB14" s="272"/>
      <c r="BC14" s="272"/>
      <c r="BD14" s="273">
        <v>80</v>
      </c>
      <c r="BE14" s="273">
        <v>85</v>
      </c>
      <c r="BF14" s="273">
        <v>90</v>
      </c>
      <c r="BG14" s="273">
        <v>95</v>
      </c>
      <c r="BH14" s="273" t="s">
        <v>101</v>
      </c>
      <c r="BI14" s="274" t="s">
        <v>102</v>
      </c>
      <c r="BJ14" s="275" t="s">
        <v>156</v>
      </c>
      <c r="BK14" s="276" t="s">
        <v>157</v>
      </c>
      <c r="BL14" s="277" t="s">
        <v>158</v>
      </c>
      <c r="BM14" s="126"/>
      <c r="CC14" s="27"/>
      <c r="CD14" s="13"/>
    </row>
    <row r="15" spans="1:82" ht="21.75" customHeight="1">
      <c r="A15" s="81">
        <v>1994</v>
      </c>
      <c r="B15" s="82">
        <v>51634555</v>
      </c>
      <c r="C15" s="83">
        <f t="shared" si="3"/>
        <v>110.10915689160035</v>
      </c>
      <c r="D15" s="82">
        <f t="shared" si="1"/>
        <v>50350195</v>
      </c>
      <c r="E15" s="83">
        <f t="shared" si="4"/>
        <v>110.50790465357849</v>
      </c>
      <c r="F15" s="82">
        <v>4308131</v>
      </c>
      <c r="G15" s="84">
        <f t="shared" si="5"/>
        <v>98.59986949875575</v>
      </c>
      <c r="H15" s="82">
        <f t="shared" si="2"/>
        <v>54658326</v>
      </c>
      <c r="I15" s="83">
        <f t="shared" si="6"/>
        <v>109.4658868435338</v>
      </c>
      <c r="J15" s="82">
        <v>2317788</v>
      </c>
      <c r="K15" s="83">
        <f t="shared" si="7"/>
        <v>207.16250784304262</v>
      </c>
      <c r="L15" s="82">
        <v>52667983</v>
      </c>
      <c r="M15" s="84">
        <f t="shared" si="8"/>
        <v>112.82445449204408</v>
      </c>
      <c r="N15" s="85">
        <v>1180</v>
      </c>
      <c r="AC15" s="31"/>
      <c r="AD15" s="31"/>
      <c r="BA15" s="278" t="s">
        <v>45</v>
      </c>
      <c r="BB15" s="260"/>
      <c r="BC15" s="260"/>
      <c r="BD15" s="279">
        <v>398</v>
      </c>
      <c r="BE15" s="279">
        <v>754</v>
      </c>
      <c r="BF15" s="279">
        <v>2051</v>
      </c>
      <c r="BG15" s="279">
        <v>3609</v>
      </c>
      <c r="BH15" s="279">
        <v>5074</v>
      </c>
      <c r="BI15" s="279">
        <v>5568</v>
      </c>
      <c r="BJ15" s="280">
        <v>5979</v>
      </c>
      <c r="BK15" s="281">
        <v>7847</v>
      </c>
      <c r="BL15" s="282">
        <v>8736</v>
      </c>
      <c r="BM15" s="43"/>
      <c r="CC15" s="27"/>
      <c r="CD15" s="13"/>
    </row>
    <row r="16" spans="1:82" ht="21.75" customHeight="1">
      <c r="A16" s="81">
        <v>1995</v>
      </c>
      <c r="B16" s="82">
        <v>55129583</v>
      </c>
      <c r="C16" s="83">
        <f t="shared" si="3"/>
        <v>106.76877722680094</v>
      </c>
      <c r="D16" s="82">
        <f>SUM(L16-J16)</f>
        <v>54419388</v>
      </c>
      <c r="E16" s="83">
        <f t="shared" si="4"/>
        <v>108.08178200700115</v>
      </c>
      <c r="F16" s="82">
        <v>3679286</v>
      </c>
      <c r="G16" s="84">
        <f t="shared" si="5"/>
        <v>85.40329901760182</v>
      </c>
      <c r="H16" s="82">
        <f t="shared" si="2"/>
        <v>58098674</v>
      </c>
      <c r="I16" s="83">
        <f t="shared" si="6"/>
        <v>106.29427985042939</v>
      </c>
      <c r="J16" s="82">
        <v>2082377</v>
      </c>
      <c r="K16" s="83">
        <f t="shared" si="7"/>
        <v>89.84329024052244</v>
      </c>
      <c r="L16" s="82">
        <v>56501765</v>
      </c>
      <c r="M16" s="84">
        <f t="shared" si="8"/>
        <v>107.27915097868852</v>
      </c>
      <c r="N16" s="85">
        <v>1253</v>
      </c>
      <c r="AC16" s="31"/>
      <c r="AD16" s="31"/>
      <c r="BA16" s="283" t="s">
        <v>46</v>
      </c>
      <c r="BB16" s="284"/>
      <c r="BC16" s="284"/>
      <c r="BD16" s="285">
        <v>15175</v>
      </c>
      <c r="BE16" s="285">
        <v>19744</v>
      </c>
      <c r="BF16" s="285">
        <v>31524</v>
      </c>
      <c r="BG16" s="285">
        <v>51521</v>
      </c>
      <c r="BH16" s="285">
        <v>46181</v>
      </c>
      <c r="BI16" s="285">
        <v>46478</v>
      </c>
      <c r="BJ16" s="286">
        <v>49535</v>
      </c>
      <c r="BK16" s="281">
        <v>51347</v>
      </c>
      <c r="BL16" s="282">
        <v>45594</v>
      </c>
      <c r="BM16" s="43"/>
      <c r="CC16" s="13"/>
      <c r="CD16" s="13"/>
    </row>
    <row r="17" spans="1:89" ht="21.75" customHeight="1">
      <c r="A17" s="81">
        <v>1996</v>
      </c>
      <c r="B17" s="82">
        <v>57260245</v>
      </c>
      <c r="C17" s="83">
        <f t="shared" si="3"/>
        <v>103.86482517018132</v>
      </c>
      <c r="D17" s="82">
        <f>SUM(L17-J17)</f>
        <v>56474976</v>
      </c>
      <c r="E17" s="83">
        <f t="shared" si="4"/>
        <v>103.77730819023543</v>
      </c>
      <c r="F17" s="82">
        <v>2333560</v>
      </c>
      <c r="G17" s="84">
        <f t="shared" si="5"/>
        <v>63.42426220739568</v>
      </c>
      <c r="H17" s="82">
        <f t="shared" si="2"/>
        <v>58808536</v>
      </c>
      <c r="I17" s="83">
        <f t="shared" si="6"/>
        <v>101.22182134483826</v>
      </c>
      <c r="J17" s="82">
        <v>3537825</v>
      </c>
      <c r="K17" s="83">
        <f t="shared" si="7"/>
        <v>169.89358795261379</v>
      </c>
      <c r="L17" s="82">
        <v>60012801</v>
      </c>
      <c r="M17" s="84">
        <f t="shared" si="8"/>
        <v>106.21402888918603</v>
      </c>
      <c r="N17" s="85">
        <v>1318</v>
      </c>
      <c r="AB17" s="62" t="s">
        <v>44</v>
      </c>
      <c r="AC17" s="127"/>
      <c r="AD17" s="31"/>
      <c r="CJ17" s="31"/>
      <c r="CK17" s="31"/>
    </row>
    <row r="18" spans="1:87" ht="21.75" customHeight="1">
      <c r="A18" s="81">
        <v>1997</v>
      </c>
      <c r="B18" s="86">
        <v>59796075</v>
      </c>
      <c r="C18" s="83">
        <f aca="true" t="shared" si="9" ref="C18:C23">SUM(B18/B17)*100</f>
        <v>104.42860487236825</v>
      </c>
      <c r="D18" s="82">
        <f>SUM(L18-J18)</f>
        <v>58762878</v>
      </c>
      <c r="E18" s="83">
        <f aca="true" t="shared" si="10" ref="E18:E23">SUM(D18/D17)*100</f>
        <v>104.05117834844233</v>
      </c>
      <c r="F18" s="82">
        <v>1185099</v>
      </c>
      <c r="G18" s="84">
        <f aca="true" t="shared" si="11" ref="G18:G23">SUM(F18/F17)*100</f>
        <v>50.78502374055092</v>
      </c>
      <c r="H18" s="82">
        <f t="shared" si="2"/>
        <v>59947977</v>
      </c>
      <c r="I18" s="83">
        <f aca="true" t="shared" si="12" ref="I18:I23">SUM(H18/H17)*100</f>
        <v>101.93754355660205</v>
      </c>
      <c r="J18" s="82">
        <v>2989257</v>
      </c>
      <c r="K18" s="83">
        <f aca="true" t="shared" si="13" ref="K18:K23">SUM(J18/J17)*100</f>
        <v>84.49420194611096</v>
      </c>
      <c r="L18" s="86">
        <v>61752135</v>
      </c>
      <c r="M18" s="84">
        <f aca="true" t="shared" si="14" ref="M18:M23">SUM(L18/L17)*100</f>
        <v>102.89827165374268</v>
      </c>
      <c r="N18" s="87">
        <v>1342.5</v>
      </c>
      <c r="O18" s="207"/>
      <c r="P18" s="208"/>
      <c r="Q18" s="208"/>
      <c r="R18" s="208"/>
      <c r="S18" s="209"/>
      <c r="T18" s="210">
        <v>80</v>
      </c>
      <c r="U18" s="211">
        <v>85</v>
      </c>
      <c r="V18" s="211">
        <v>90</v>
      </c>
      <c r="W18" s="211">
        <v>95</v>
      </c>
      <c r="X18" s="212" t="s">
        <v>103</v>
      </c>
      <c r="Y18" s="213" t="s">
        <v>104</v>
      </c>
      <c r="Z18" s="212" t="s">
        <v>105</v>
      </c>
      <c r="AA18" s="213" t="s">
        <v>117</v>
      </c>
      <c r="AB18" s="214" t="s">
        <v>155</v>
      </c>
      <c r="CH18" s="31"/>
      <c r="CI18" s="31"/>
    </row>
    <row r="19" spans="1:87" ht="21.75" customHeight="1">
      <c r="A19" s="81">
        <v>1998</v>
      </c>
      <c r="B19" s="82">
        <v>46091066</v>
      </c>
      <c r="C19" s="83">
        <f t="shared" si="9"/>
        <v>77.08042041220932</v>
      </c>
      <c r="D19" s="82">
        <f>SUM(L19-J19)</f>
        <v>44437374</v>
      </c>
      <c r="E19" s="83">
        <f t="shared" si="10"/>
        <v>75.62150716988369</v>
      </c>
      <c r="F19" s="82">
        <v>2823761</v>
      </c>
      <c r="G19" s="84">
        <f t="shared" si="11"/>
        <v>238.27216122872437</v>
      </c>
      <c r="H19" s="82">
        <f t="shared" si="2"/>
        <v>47261135</v>
      </c>
      <c r="I19" s="83">
        <f t="shared" si="12"/>
        <v>78.83691387951257</v>
      </c>
      <c r="J19" s="82">
        <v>177719</v>
      </c>
      <c r="K19" s="83">
        <f t="shared" si="13"/>
        <v>5.9452566306610635</v>
      </c>
      <c r="L19" s="82">
        <v>44615093</v>
      </c>
      <c r="M19" s="84">
        <f t="shared" si="14"/>
        <v>72.24866476276488</v>
      </c>
      <c r="N19" s="85">
        <v>964</v>
      </c>
      <c r="O19" s="215"/>
      <c r="P19" s="216" t="s">
        <v>47</v>
      </c>
      <c r="Q19" s="217"/>
      <c r="R19" s="217"/>
      <c r="S19" s="218"/>
      <c r="T19" s="219">
        <v>15043</v>
      </c>
      <c r="U19" s="220">
        <v>19056</v>
      </c>
      <c r="V19" s="220">
        <v>31268</v>
      </c>
      <c r="W19" s="220">
        <v>51135</v>
      </c>
      <c r="X19" s="221">
        <v>44256</v>
      </c>
      <c r="Y19" s="222">
        <v>44923</v>
      </c>
      <c r="Z19" s="221">
        <v>47077</v>
      </c>
      <c r="AA19" s="222">
        <v>49465</v>
      </c>
      <c r="AB19" s="223">
        <v>43772</v>
      </c>
      <c r="CH19" s="31"/>
      <c r="CI19" s="31"/>
    </row>
    <row r="20" spans="1:86" ht="21.75" customHeight="1">
      <c r="A20" s="88">
        <v>1999</v>
      </c>
      <c r="B20" s="89">
        <v>48156548</v>
      </c>
      <c r="C20" s="90">
        <f t="shared" si="9"/>
        <v>104.48130663760304</v>
      </c>
      <c r="D20" s="89">
        <f>SUM(L20-J20)</f>
        <v>44105756</v>
      </c>
      <c r="E20" s="90">
        <f t="shared" si="10"/>
        <v>99.2537407813522</v>
      </c>
      <c r="F20" s="91">
        <v>4998064</v>
      </c>
      <c r="G20" s="92">
        <f t="shared" si="11"/>
        <v>177.00024895874685</v>
      </c>
      <c r="H20" s="89">
        <f t="shared" si="2"/>
        <v>49103820</v>
      </c>
      <c r="I20" s="90">
        <f t="shared" si="12"/>
        <v>103.89894360344923</v>
      </c>
      <c r="J20" s="89">
        <v>615400</v>
      </c>
      <c r="K20" s="90">
        <f t="shared" si="13"/>
        <v>346.276987829101</v>
      </c>
      <c r="L20" s="89">
        <v>44721156</v>
      </c>
      <c r="M20" s="92">
        <f t="shared" si="14"/>
        <v>100.23772896763883</v>
      </c>
      <c r="N20" s="93">
        <v>959</v>
      </c>
      <c r="O20" s="224"/>
      <c r="P20" s="225" t="s">
        <v>48</v>
      </c>
      <c r="Q20" s="226"/>
      <c r="R20" s="226"/>
      <c r="S20" s="227"/>
      <c r="T20" s="228"/>
      <c r="U20" s="229">
        <v>425</v>
      </c>
      <c r="V20" s="229">
        <v>108</v>
      </c>
      <c r="W20" s="229">
        <v>5</v>
      </c>
      <c r="X20" s="230">
        <v>1739</v>
      </c>
      <c r="Y20" s="231">
        <v>1378</v>
      </c>
      <c r="Z20" s="230">
        <v>2279</v>
      </c>
      <c r="AA20" s="231">
        <v>1745</v>
      </c>
      <c r="AB20" s="232">
        <v>1710</v>
      </c>
      <c r="AY20" s="37" t="s">
        <v>45</v>
      </c>
      <c r="AZ20" s="38"/>
      <c r="BA20" s="38"/>
      <c r="BB20" s="39">
        <v>2051</v>
      </c>
      <c r="BC20" s="39">
        <v>1711</v>
      </c>
      <c r="BD20" s="39">
        <v>1887</v>
      </c>
      <c r="BE20" s="39">
        <v>2069</v>
      </c>
      <c r="BF20" s="39">
        <v>3310</v>
      </c>
      <c r="BG20" s="39">
        <v>3609</v>
      </c>
      <c r="BH20" s="39">
        <v>4792</v>
      </c>
      <c r="BI20" s="39">
        <v>4960</v>
      </c>
      <c r="BJ20" s="39">
        <v>3624</v>
      </c>
      <c r="BK20" s="40"/>
      <c r="CG20" s="31"/>
      <c r="CH20" s="31"/>
    </row>
    <row r="21" spans="1:86" ht="21.75" customHeight="1">
      <c r="A21" s="88">
        <v>2000</v>
      </c>
      <c r="B21" s="89">
        <v>51255129</v>
      </c>
      <c r="C21" s="90">
        <f t="shared" si="9"/>
        <v>106.4343918505122</v>
      </c>
      <c r="D21" s="89">
        <v>47482000</v>
      </c>
      <c r="E21" s="90">
        <f t="shared" si="10"/>
        <v>107.65488295904053</v>
      </c>
      <c r="F21" s="89">
        <v>4885779</v>
      </c>
      <c r="G21" s="92">
        <f t="shared" si="11"/>
        <v>97.75343012814561</v>
      </c>
      <c r="H21" s="89">
        <f>SUM(D21,F21)</f>
        <v>52367779</v>
      </c>
      <c r="I21" s="90">
        <f t="shared" si="12"/>
        <v>106.64705719432826</v>
      </c>
      <c r="J21" s="89">
        <v>679533</v>
      </c>
      <c r="K21" s="90">
        <f t="shared" si="13"/>
        <v>110.42135196620085</v>
      </c>
      <c r="L21" s="89">
        <v>48000094</v>
      </c>
      <c r="M21" s="92">
        <f t="shared" si="14"/>
        <v>107.3319616335499</v>
      </c>
      <c r="N21" s="93">
        <v>1021</v>
      </c>
      <c r="O21" s="233" t="s">
        <v>49</v>
      </c>
      <c r="P21" s="225" t="s">
        <v>50</v>
      </c>
      <c r="Q21" s="226"/>
      <c r="R21" s="226"/>
      <c r="S21" s="227"/>
      <c r="T21" s="228"/>
      <c r="U21" s="229">
        <v>8</v>
      </c>
      <c r="V21" s="229">
        <v>19</v>
      </c>
      <c r="W21" s="229">
        <v>40</v>
      </c>
      <c r="X21" s="230">
        <v>7</v>
      </c>
      <c r="Y21" s="231">
        <v>18</v>
      </c>
      <c r="Z21" s="230">
        <v>26</v>
      </c>
      <c r="AA21" s="231">
        <v>59</v>
      </c>
      <c r="AB21" s="232">
        <v>39</v>
      </c>
      <c r="CG21" s="31"/>
      <c r="CH21" s="31"/>
    </row>
    <row r="22" spans="1:86" ht="21.75" customHeight="1">
      <c r="A22" s="88">
        <v>2001</v>
      </c>
      <c r="B22" s="89">
        <v>52046329</v>
      </c>
      <c r="C22" s="90">
        <f t="shared" si="9"/>
        <v>101.5436503925295</v>
      </c>
      <c r="D22" s="89">
        <v>49066000</v>
      </c>
      <c r="E22" s="90">
        <f t="shared" si="10"/>
        <v>103.3360010109094</v>
      </c>
      <c r="F22" s="89">
        <v>4645956</v>
      </c>
      <c r="G22" s="92">
        <f t="shared" si="11"/>
        <v>95.09140712258987</v>
      </c>
      <c r="H22" s="89">
        <f>SUM(D22,F22)</f>
        <v>53711956</v>
      </c>
      <c r="I22" s="90">
        <f t="shared" si="12"/>
        <v>102.56680162051555</v>
      </c>
      <c r="J22" s="89">
        <v>1084371</v>
      </c>
      <c r="K22" s="90">
        <f t="shared" si="13"/>
        <v>159.57591463549232</v>
      </c>
      <c r="L22" s="89">
        <v>50054852</v>
      </c>
      <c r="M22" s="92">
        <f t="shared" si="14"/>
        <v>104.28073745022249</v>
      </c>
      <c r="N22" s="93">
        <v>1057</v>
      </c>
      <c r="O22" s="234" t="s">
        <v>32</v>
      </c>
      <c r="P22" s="235" t="s">
        <v>51</v>
      </c>
      <c r="Q22" s="236"/>
      <c r="R22" s="236"/>
      <c r="S22" s="237"/>
      <c r="T22" s="238">
        <v>132</v>
      </c>
      <c r="U22" s="230">
        <v>229</v>
      </c>
      <c r="V22" s="230">
        <v>126</v>
      </c>
      <c r="W22" s="230">
        <v>339</v>
      </c>
      <c r="X22" s="230">
        <v>156</v>
      </c>
      <c r="Y22" s="231">
        <v>108</v>
      </c>
      <c r="Z22" s="230">
        <v>71</v>
      </c>
      <c r="AA22" s="231">
        <v>24</v>
      </c>
      <c r="AB22" s="232">
        <v>6</v>
      </c>
      <c r="CG22" s="31"/>
      <c r="CH22" s="31"/>
    </row>
    <row r="23" spans="1:86" ht="21.75" customHeight="1">
      <c r="A23" s="122">
        <v>2002</v>
      </c>
      <c r="B23" s="125">
        <v>55513831</v>
      </c>
      <c r="C23" s="123">
        <f t="shared" si="9"/>
        <v>106.66233731873768</v>
      </c>
      <c r="D23" s="125">
        <v>53105000</v>
      </c>
      <c r="E23" s="123">
        <f t="shared" si="10"/>
        <v>108.2317694533893</v>
      </c>
      <c r="F23" s="125">
        <v>3393242</v>
      </c>
      <c r="G23" s="123">
        <f t="shared" si="11"/>
        <v>73.03646440043772</v>
      </c>
      <c r="H23" s="125">
        <f>SUM(D23,F23)</f>
        <v>56498242</v>
      </c>
      <c r="I23" s="123">
        <f t="shared" si="12"/>
        <v>105.18745956673037</v>
      </c>
      <c r="J23" s="125">
        <v>1192193</v>
      </c>
      <c r="K23" s="123">
        <f t="shared" si="13"/>
        <v>109.9432758714499</v>
      </c>
      <c r="L23" s="125">
        <v>54293827</v>
      </c>
      <c r="M23" s="123">
        <f t="shared" si="14"/>
        <v>108.46865954173633</v>
      </c>
      <c r="N23" s="124">
        <v>1140</v>
      </c>
      <c r="O23" s="239"/>
      <c r="P23" s="240" t="s">
        <v>159</v>
      </c>
      <c r="Q23" s="241"/>
      <c r="R23" s="241"/>
      <c r="S23" s="242"/>
      <c r="T23" s="228"/>
      <c r="U23" s="229">
        <v>26</v>
      </c>
      <c r="V23" s="229">
        <v>3</v>
      </c>
      <c r="W23" s="229">
        <v>2</v>
      </c>
      <c r="X23" s="230">
        <v>23</v>
      </c>
      <c r="Y23" s="231">
        <v>51</v>
      </c>
      <c r="Z23" s="230">
        <v>82</v>
      </c>
      <c r="AA23" s="231">
        <v>54</v>
      </c>
      <c r="AB23" s="232">
        <v>67</v>
      </c>
      <c r="CG23" s="31"/>
      <c r="CH23" s="31"/>
    </row>
    <row r="24" spans="1:86" ht="21.75" customHeight="1">
      <c r="A24" s="171">
        <v>2003</v>
      </c>
      <c r="B24" s="172">
        <v>59193796</v>
      </c>
      <c r="C24" s="173">
        <f>SUM(B24/B23)*100</f>
        <v>106.62891559402556</v>
      </c>
      <c r="D24" s="172">
        <v>56493321</v>
      </c>
      <c r="E24" s="173">
        <f>SUM(D24/D23)*100</f>
        <v>106.38041803973262</v>
      </c>
      <c r="F24" s="172">
        <v>3146506</v>
      </c>
      <c r="G24" s="173">
        <f>SUM(F24/F23)*100</f>
        <v>92.7286058583502</v>
      </c>
      <c r="H24" s="172">
        <f>SUM(D24,F24)</f>
        <v>59639827</v>
      </c>
      <c r="I24" s="173">
        <f>SUM(H24/H23)*100</f>
        <v>105.56050044884581</v>
      </c>
      <c r="J24" s="172">
        <v>1878847</v>
      </c>
      <c r="K24" s="173">
        <f>SUM(J24/J23)*100</f>
        <v>157.59587583554006</v>
      </c>
      <c r="L24" s="172">
        <v>58302257</v>
      </c>
      <c r="M24" s="173">
        <f>SUM(L24/L23)*100</f>
        <v>107.38284667242188</v>
      </c>
      <c r="N24" s="174">
        <v>1217</v>
      </c>
      <c r="O24" s="239"/>
      <c r="P24" s="243" t="s">
        <v>42</v>
      </c>
      <c r="Q24" s="239"/>
      <c r="R24" s="239"/>
      <c r="S24" s="244"/>
      <c r="T24" s="219">
        <f>SUM(T19:T23)</f>
        <v>15175</v>
      </c>
      <c r="U24" s="220">
        <f aca="true" t="shared" si="15" ref="U24:AB24">SUM(U19:U23)</f>
        <v>19744</v>
      </c>
      <c r="V24" s="220">
        <f t="shared" si="15"/>
        <v>31524</v>
      </c>
      <c r="W24" s="221">
        <f t="shared" si="15"/>
        <v>51521</v>
      </c>
      <c r="X24" s="221">
        <f t="shared" si="15"/>
        <v>46181</v>
      </c>
      <c r="Y24" s="245">
        <f t="shared" si="15"/>
        <v>46478</v>
      </c>
      <c r="Z24" s="221">
        <f t="shared" si="15"/>
        <v>49535</v>
      </c>
      <c r="AA24" s="245">
        <f t="shared" si="15"/>
        <v>51347</v>
      </c>
      <c r="AB24" s="246">
        <f t="shared" si="15"/>
        <v>45594</v>
      </c>
      <c r="CG24" s="31"/>
      <c r="CH24" s="31"/>
    </row>
    <row r="25" spans="1:28" ht="21.75" customHeight="1">
      <c r="A25" s="268">
        <v>2004</v>
      </c>
      <c r="B25" s="269">
        <v>54329760</v>
      </c>
      <c r="C25" s="270">
        <f>SUM(B25/B24)*100</f>
        <v>91.7828618391022</v>
      </c>
      <c r="D25" s="269">
        <v>51544090</v>
      </c>
      <c r="E25" s="270">
        <f>SUM(D25/D24)*100</f>
        <v>91.23926348744837</v>
      </c>
      <c r="F25" s="269">
        <v>4060668</v>
      </c>
      <c r="G25" s="270">
        <f>SUM(F25/F24)*100</f>
        <v>129.05324191341126</v>
      </c>
      <c r="H25" s="269">
        <f>SUM(D25,F25)</f>
        <v>55604758</v>
      </c>
      <c r="I25" s="270">
        <f>SUM(H25/H24)*100</f>
        <v>93.23427111886157</v>
      </c>
      <c r="J25" s="269">
        <v>3419978</v>
      </c>
      <c r="K25" s="270">
        <f>SUM(J25/J24)*100</f>
        <v>182.02535916974614</v>
      </c>
      <c r="L25" s="269">
        <v>54942318</v>
      </c>
      <c r="M25" s="270">
        <f>SUM(L25/L24)*100</f>
        <v>94.23703442561408</v>
      </c>
      <c r="N25" s="271">
        <v>1097</v>
      </c>
      <c r="O25" s="247" t="s">
        <v>55</v>
      </c>
      <c r="P25" s="334" t="s">
        <v>54</v>
      </c>
      <c r="Q25" s="335"/>
      <c r="R25" s="335"/>
      <c r="S25" s="336"/>
      <c r="T25" s="340">
        <v>398</v>
      </c>
      <c r="U25" s="328">
        <v>754</v>
      </c>
      <c r="V25" s="328">
        <v>2051</v>
      </c>
      <c r="W25" s="328">
        <v>3609</v>
      </c>
      <c r="X25" s="332">
        <v>5074</v>
      </c>
      <c r="Y25" s="328">
        <v>5568</v>
      </c>
      <c r="Z25" s="332">
        <v>5979</v>
      </c>
      <c r="AA25" s="328">
        <v>7847</v>
      </c>
      <c r="AB25" s="330">
        <v>8736</v>
      </c>
    </row>
    <row r="26" spans="1:28" ht="21.75" customHeight="1">
      <c r="A26" s="48" t="s">
        <v>52</v>
      </c>
      <c r="B26" s="48"/>
      <c r="C26" s="48"/>
      <c r="D26" s="48"/>
      <c r="E26" s="48"/>
      <c r="F26" s="48"/>
      <c r="G26" s="48"/>
      <c r="H26" s="48"/>
      <c r="I26" s="29"/>
      <c r="J26" s="29"/>
      <c r="K26" s="29"/>
      <c r="L26" s="29"/>
      <c r="M26" s="29"/>
      <c r="N26" s="29"/>
      <c r="O26" s="234" t="s">
        <v>32</v>
      </c>
      <c r="P26" s="337"/>
      <c r="Q26" s="338"/>
      <c r="R26" s="338"/>
      <c r="S26" s="339"/>
      <c r="T26" s="341"/>
      <c r="U26" s="329"/>
      <c r="V26" s="329"/>
      <c r="W26" s="329"/>
      <c r="X26" s="333"/>
      <c r="Y26" s="329"/>
      <c r="Z26" s="333"/>
      <c r="AA26" s="329"/>
      <c r="AB26" s="331"/>
    </row>
    <row r="27" spans="1:64" ht="21.75" customHeight="1">
      <c r="A27" s="48" t="s">
        <v>53</v>
      </c>
      <c r="B27" s="48"/>
      <c r="C27" s="48"/>
      <c r="D27" s="48"/>
      <c r="E27" s="48"/>
      <c r="F27" s="48"/>
      <c r="G27" s="48"/>
      <c r="H27" s="48"/>
      <c r="I27" s="29"/>
      <c r="J27" s="29"/>
      <c r="K27" s="29"/>
      <c r="L27" s="29"/>
      <c r="M27" s="29"/>
      <c r="N27" s="29"/>
      <c r="O27" s="351" t="s">
        <v>57</v>
      </c>
      <c r="P27" s="351"/>
      <c r="Q27" s="351"/>
      <c r="R27" s="351"/>
      <c r="S27" s="352"/>
      <c r="T27" s="250">
        <f>SUM(T24:T26)</f>
        <v>15573</v>
      </c>
      <c r="U27" s="251">
        <f aca="true" t="shared" si="16" ref="U27:AB27">SUM(U24:U26)</f>
        <v>20498</v>
      </c>
      <c r="V27" s="251">
        <f t="shared" si="16"/>
        <v>33575</v>
      </c>
      <c r="W27" s="251">
        <f t="shared" si="16"/>
        <v>55130</v>
      </c>
      <c r="X27" s="251">
        <f t="shared" si="16"/>
        <v>51255</v>
      </c>
      <c r="Y27" s="252">
        <f t="shared" si="16"/>
        <v>52046</v>
      </c>
      <c r="Z27" s="251">
        <f t="shared" si="16"/>
        <v>55514</v>
      </c>
      <c r="AA27" s="252">
        <f t="shared" si="16"/>
        <v>59194</v>
      </c>
      <c r="AB27" s="253">
        <f t="shared" si="16"/>
        <v>54330</v>
      </c>
      <c r="BL27" s="27"/>
    </row>
    <row r="28" spans="27:64" ht="21.75" customHeight="1">
      <c r="AA28" s="36"/>
      <c r="AB28" s="36"/>
      <c r="BL28" s="13"/>
    </row>
    <row r="29" spans="1:67" ht="21.75" customHeight="1">
      <c r="A29" s="23" t="s">
        <v>56</v>
      </c>
      <c r="AA29" s="36"/>
      <c r="AB29" s="36"/>
      <c r="AZ29" s="26"/>
      <c r="BA29" s="26"/>
      <c r="BO29" s="13"/>
    </row>
    <row r="30" spans="13:67" ht="21.75" customHeight="1">
      <c r="M30" s="29"/>
      <c r="N30" s="62" t="s">
        <v>44</v>
      </c>
      <c r="AA30" s="36"/>
      <c r="AB30" s="36"/>
      <c r="BO30" s="13"/>
    </row>
    <row r="31" spans="1:67" ht="21.75" customHeight="1">
      <c r="A31" s="175"/>
      <c r="B31" s="347" t="s">
        <v>58</v>
      </c>
      <c r="C31" s="348"/>
      <c r="D31" s="345" t="s">
        <v>59</v>
      </c>
      <c r="E31" s="345" t="s">
        <v>60</v>
      </c>
      <c r="F31" s="345" t="s">
        <v>61</v>
      </c>
      <c r="G31" s="345" t="s">
        <v>62</v>
      </c>
      <c r="H31" s="345" t="s">
        <v>149</v>
      </c>
      <c r="I31" s="345" t="s">
        <v>82</v>
      </c>
      <c r="J31" s="176" t="s">
        <v>83</v>
      </c>
      <c r="K31" s="345" t="s">
        <v>146</v>
      </c>
      <c r="L31" s="345" t="s">
        <v>63</v>
      </c>
      <c r="M31" s="347" t="s">
        <v>57</v>
      </c>
      <c r="N31" s="353"/>
      <c r="AA31" s="36"/>
      <c r="AB31" s="36"/>
      <c r="AC31" s="36"/>
      <c r="BO31" s="13"/>
    </row>
    <row r="32" spans="1:67" ht="21.75" customHeight="1">
      <c r="A32" s="177"/>
      <c r="B32" s="349"/>
      <c r="C32" s="350"/>
      <c r="D32" s="346"/>
      <c r="E32" s="346"/>
      <c r="F32" s="346"/>
      <c r="G32" s="346"/>
      <c r="H32" s="346"/>
      <c r="I32" s="346"/>
      <c r="J32" s="178" t="s">
        <v>95</v>
      </c>
      <c r="K32" s="346"/>
      <c r="L32" s="346"/>
      <c r="M32" s="349"/>
      <c r="N32" s="354"/>
      <c r="AA32" s="36"/>
      <c r="AB32" s="36"/>
      <c r="AC32" s="36"/>
      <c r="BO32" s="13"/>
    </row>
    <row r="33" spans="1:67" ht="21.75" customHeight="1">
      <c r="A33" s="94">
        <v>1980</v>
      </c>
      <c r="B33" s="95">
        <v>2538</v>
      </c>
      <c r="C33" s="95"/>
      <c r="D33" s="96">
        <v>6686</v>
      </c>
      <c r="E33" s="96">
        <v>1520</v>
      </c>
      <c r="F33" s="96">
        <v>996</v>
      </c>
      <c r="G33" s="96">
        <v>1206</v>
      </c>
      <c r="H33" s="96">
        <v>1618</v>
      </c>
      <c r="I33" s="96">
        <v>611</v>
      </c>
      <c r="J33" s="96" t="s">
        <v>64</v>
      </c>
      <c r="K33" s="96">
        <v>398</v>
      </c>
      <c r="L33" s="96" t="s">
        <v>64</v>
      </c>
      <c r="M33" s="97">
        <f aca="true" t="shared" si="17" ref="M33:M43">SUM(B33:L33)</f>
        <v>15573</v>
      </c>
      <c r="N33" s="98"/>
      <c r="AA33" s="36"/>
      <c r="AB33" s="36"/>
      <c r="AC33" s="36"/>
      <c r="BO33" s="13"/>
    </row>
    <row r="34" spans="1:67" ht="21.75" customHeight="1">
      <c r="A34" s="99">
        <v>1990</v>
      </c>
      <c r="B34" s="100">
        <v>5683</v>
      </c>
      <c r="C34" s="100"/>
      <c r="D34" s="101">
        <v>12387</v>
      </c>
      <c r="E34" s="101">
        <v>3248</v>
      </c>
      <c r="F34" s="101">
        <v>3002</v>
      </c>
      <c r="G34" s="101">
        <v>2384</v>
      </c>
      <c r="H34" s="101">
        <v>2575</v>
      </c>
      <c r="I34" s="101">
        <v>1974</v>
      </c>
      <c r="J34" s="101">
        <v>1374</v>
      </c>
      <c r="K34" s="101">
        <v>948</v>
      </c>
      <c r="L34" s="101" t="s">
        <v>64</v>
      </c>
      <c r="M34" s="102">
        <f t="shared" si="17"/>
        <v>33575</v>
      </c>
      <c r="N34" s="103"/>
      <c r="AA34" s="36"/>
      <c r="AB34" s="36"/>
      <c r="AC34" s="36"/>
      <c r="BO34" s="13"/>
    </row>
    <row r="35" spans="1:67" ht="21.75" customHeight="1">
      <c r="A35" s="99">
        <v>1995</v>
      </c>
      <c r="B35" s="100">
        <v>10225</v>
      </c>
      <c r="C35" s="100"/>
      <c r="D35" s="101">
        <v>14769</v>
      </c>
      <c r="E35" s="101">
        <v>5683</v>
      </c>
      <c r="F35" s="101">
        <v>6921</v>
      </c>
      <c r="G35" s="101">
        <v>4035</v>
      </c>
      <c r="H35" s="101">
        <v>6491</v>
      </c>
      <c r="I35" s="101">
        <v>1695</v>
      </c>
      <c r="J35" s="101">
        <v>3954</v>
      </c>
      <c r="K35" s="101">
        <v>936</v>
      </c>
      <c r="L35" s="101">
        <v>421</v>
      </c>
      <c r="M35" s="102">
        <f t="shared" si="17"/>
        <v>55130</v>
      </c>
      <c r="N35" s="103"/>
      <c r="AA35" s="41"/>
      <c r="AB35" s="41"/>
      <c r="AC35" s="36"/>
      <c r="BO35" s="27"/>
    </row>
    <row r="36" spans="1:67" ht="21.75" customHeight="1">
      <c r="A36" s="99">
        <v>1996</v>
      </c>
      <c r="B36" s="100">
        <v>10515</v>
      </c>
      <c r="C36" s="100"/>
      <c r="D36" s="101">
        <v>14278</v>
      </c>
      <c r="E36" s="101">
        <v>6366</v>
      </c>
      <c r="F36" s="101">
        <v>7149</v>
      </c>
      <c r="G36" s="101">
        <v>4016</v>
      </c>
      <c r="H36" s="101">
        <v>6731</v>
      </c>
      <c r="I36" s="101">
        <v>1694</v>
      </c>
      <c r="J36" s="101">
        <v>4842</v>
      </c>
      <c r="K36" s="101">
        <v>1200</v>
      </c>
      <c r="L36" s="101">
        <v>469</v>
      </c>
      <c r="M36" s="102">
        <f t="shared" si="17"/>
        <v>57260</v>
      </c>
      <c r="N36" s="103"/>
      <c r="AA36" s="41"/>
      <c r="AB36" s="41"/>
      <c r="AC36" s="41"/>
      <c r="BO36" s="27"/>
    </row>
    <row r="37" spans="1:67" ht="21.75" customHeight="1">
      <c r="A37" s="99">
        <v>1997</v>
      </c>
      <c r="B37" s="100">
        <v>10696</v>
      </c>
      <c r="C37" s="100"/>
      <c r="D37" s="101">
        <v>14654</v>
      </c>
      <c r="E37" s="101">
        <v>7081</v>
      </c>
      <c r="F37" s="101">
        <v>7327</v>
      </c>
      <c r="G37" s="101">
        <v>4045</v>
      </c>
      <c r="H37" s="101">
        <v>7208</v>
      </c>
      <c r="I37" s="101">
        <v>1762</v>
      </c>
      <c r="J37" s="101">
        <v>5166</v>
      </c>
      <c r="K37" s="101">
        <v>1128</v>
      </c>
      <c r="L37" s="101">
        <v>729</v>
      </c>
      <c r="M37" s="179">
        <f t="shared" si="17"/>
        <v>59796</v>
      </c>
      <c r="N37" s="103"/>
      <c r="AC37" s="41"/>
      <c r="BO37" s="13"/>
    </row>
    <row r="38" spans="1:67" ht="21.75" customHeight="1">
      <c r="A38" s="99">
        <v>1998</v>
      </c>
      <c r="B38" s="100">
        <v>7696</v>
      </c>
      <c r="C38" s="100"/>
      <c r="D38" s="101">
        <v>11062</v>
      </c>
      <c r="E38" s="101">
        <v>4934</v>
      </c>
      <c r="F38" s="101">
        <v>5286</v>
      </c>
      <c r="G38" s="101">
        <v>3009</v>
      </c>
      <c r="H38" s="101">
        <v>6165</v>
      </c>
      <c r="I38" s="101">
        <v>1445</v>
      </c>
      <c r="J38" s="101">
        <v>4751</v>
      </c>
      <c r="K38" s="101">
        <v>864</v>
      </c>
      <c r="L38" s="101">
        <v>879</v>
      </c>
      <c r="M38" s="102">
        <f t="shared" si="17"/>
        <v>46091</v>
      </c>
      <c r="N38" s="103"/>
      <c r="O38" s="4"/>
      <c r="P38" s="42"/>
      <c r="Q38" s="42"/>
      <c r="R38" s="42"/>
      <c r="S38" s="42"/>
      <c r="T38" s="42"/>
      <c r="U38" s="42"/>
      <c r="V38" s="42"/>
      <c r="AY38" s="17"/>
      <c r="BO38" s="31"/>
    </row>
    <row r="39" spans="1:67" ht="21.75" customHeight="1">
      <c r="A39" s="104">
        <v>1999</v>
      </c>
      <c r="B39" s="105">
        <v>8455</v>
      </c>
      <c r="C39" s="105"/>
      <c r="D39" s="106">
        <v>11938</v>
      </c>
      <c r="E39" s="106">
        <v>4712</v>
      </c>
      <c r="F39" s="106">
        <v>4961</v>
      </c>
      <c r="G39" s="106">
        <v>2950</v>
      </c>
      <c r="H39" s="106">
        <v>6507</v>
      </c>
      <c r="I39" s="106">
        <v>1697</v>
      </c>
      <c r="J39" s="106">
        <v>4720</v>
      </c>
      <c r="K39" s="106">
        <v>1124</v>
      </c>
      <c r="L39" s="106">
        <v>1093</v>
      </c>
      <c r="M39" s="107">
        <f>SUM(B39:L39)</f>
        <v>48157</v>
      </c>
      <c r="N39" s="108"/>
      <c r="AY39" s="17"/>
      <c r="BO39" s="31"/>
    </row>
    <row r="40" spans="1:67" ht="21.75" customHeight="1">
      <c r="A40" s="99">
        <v>2000</v>
      </c>
      <c r="B40" s="100">
        <v>8399</v>
      </c>
      <c r="C40" s="100"/>
      <c r="D40" s="101">
        <v>13096</v>
      </c>
      <c r="E40" s="101">
        <v>4997</v>
      </c>
      <c r="F40" s="101">
        <v>5216</v>
      </c>
      <c r="G40" s="101">
        <v>3065</v>
      </c>
      <c r="H40" s="101">
        <v>7092</v>
      </c>
      <c r="I40" s="101">
        <v>1907</v>
      </c>
      <c r="J40" s="101">
        <v>5180</v>
      </c>
      <c r="K40" s="101">
        <v>1459</v>
      </c>
      <c r="L40" s="101">
        <v>844</v>
      </c>
      <c r="M40" s="100">
        <f>SUM(B40:L40)</f>
        <v>51255</v>
      </c>
      <c r="N40" s="191"/>
      <c r="AY40" s="17"/>
      <c r="BO40" s="31"/>
    </row>
    <row r="41" spans="1:67" ht="21.75" customHeight="1">
      <c r="A41" s="104">
        <v>2001</v>
      </c>
      <c r="B41" s="105">
        <v>8604</v>
      </c>
      <c r="C41" s="105"/>
      <c r="D41" s="106">
        <v>12427</v>
      </c>
      <c r="E41" s="106">
        <v>5094</v>
      </c>
      <c r="F41" s="106">
        <v>5404</v>
      </c>
      <c r="G41" s="106">
        <v>3171</v>
      </c>
      <c r="H41" s="106">
        <v>7233</v>
      </c>
      <c r="I41" s="106">
        <v>2160</v>
      </c>
      <c r="J41" s="106">
        <v>5452</v>
      </c>
      <c r="K41" s="106">
        <v>1653</v>
      </c>
      <c r="L41" s="106">
        <v>848</v>
      </c>
      <c r="M41" s="105">
        <f t="shared" si="17"/>
        <v>52046</v>
      </c>
      <c r="N41" s="192"/>
      <c r="AY41" s="17"/>
      <c r="BO41" s="31"/>
    </row>
    <row r="42" spans="1:63" ht="21.75" customHeight="1">
      <c r="A42" s="104">
        <v>2002</v>
      </c>
      <c r="B42" s="105">
        <v>9153</v>
      </c>
      <c r="C42" s="105"/>
      <c r="D42" s="106">
        <v>12862</v>
      </c>
      <c r="E42" s="106">
        <v>5602</v>
      </c>
      <c r="F42" s="106">
        <v>5906</v>
      </c>
      <c r="G42" s="106">
        <v>3480</v>
      </c>
      <c r="H42" s="106">
        <v>8027</v>
      </c>
      <c r="I42" s="106">
        <v>2208</v>
      </c>
      <c r="J42" s="106">
        <v>5552</v>
      </c>
      <c r="K42" s="106">
        <v>1729</v>
      </c>
      <c r="L42" s="106">
        <v>995</v>
      </c>
      <c r="M42" s="105">
        <f>SUM(B42:L42)</f>
        <v>55514</v>
      </c>
      <c r="N42" s="192"/>
      <c r="AY42" s="17"/>
      <c r="BA42" s="32"/>
      <c r="BB42" s="33">
        <v>93</v>
      </c>
      <c r="BC42" s="33">
        <v>94</v>
      </c>
      <c r="BD42" s="33">
        <v>95</v>
      </c>
      <c r="BE42" s="33">
        <v>96</v>
      </c>
      <c r="BF42" s="33">
        <v>97</v>
      </c>
      <c r="BG42" s="33">
        <v>98</v>
      </c>
      <c r="BH42" s="33">
        <v>99</v>
      </c>
      <c r="BI42" s="33">
        <v>2000</v>
      </c>
      <c r="BJ42" s="13">
        <v>2001</v>
      </c>
      <c r="BK42" s="50">
        <v>2002</v>
      </c>
    </row>
    <row r="43" spans="1:62" ht="21.75" customHeight="1">
      <c r="A43" s="187">
        <v>2003</v>
      </c>
      <c r="B43" s="188">
        <v>9853</v>
      </c>
      <c r="C43" s="188"/>
      <c r="D43" s="189">
        <v>14033</v>
      </c>
      <c r="E43" s="189">
        <v>5934</v>
      </c>
      <c r="F43" s="189">
        <v>6052</v>
      </c>
      <c r="G43" s="189">
        <v>3546</v>
      </c>
      <c r="H43" s="189">
        <v>8599</v>
      </c>
      <c r="I43" s="189">
        <v>2246</v>
      </c>
      <c r="J43" s="189">
        <v>5982</v>
      </c>
      <c r="K43" s="189">
        <v>1877</v>
      </c>
      <c r="L43" s="189">
        <v>1072</v>
      </c>
      <c r="M43" s="188">
        <f t="shared" si="17"/>
        <v>59194</v>
      </c>
      <c r="N43" s="190"/>
      <c r="BA43" s="28" t="s">
        <v>65</v>
      </c>
      <c r="BB43" s="35">
        <v>36232</v>
      </c>
      <c r="BC43" s="35">
        <v>40593</v>
      </c>
      <c r="BD43" s="35">
        <v>44569</v>
      </c>
      <c r="BE43" s="35">
        <v>48083</v>
      </c>
      <c r="BF43" s="35">
        <v>51135</v>
      </c>
      <c r="BG43" s="35">
        <v>52201</v>
      </c>
      <c r="BH43" s="35">
        <v>54422</v>
      </c>
      <c r="BI43" s="35">
        <v>41758</v>
      </c>
      <c r="BJ43" s="13">
        <v>43572</v>
      </c>
    </row>
    <row r="44" spans="1:62" ht="21.75" customHeight="1">
      <c r="A44" s="264">
        <v>2004</v>
      </c>
      <c r="B44" s="265">
        <v>8907</v>
      </c>
      <c r="C44" s="265"/>
      <c r="D44" s="266">
        <v>13028</v>
      </c>
      <c r="E44" s="266">
        <v>5674</v>
      </c>
      <c r="F44" s="266">
        <v>5515</v>
      </c>
      <c r="G44" s="266">
        <v>3341</v>
      </c>
      <c r="H44" s="266">
        <v>7349</v>
      </c>
      <c r="I44" s="266">
        <v>1890</v>
      </c>
      <c r="J44" s="266">
        <v>5511</v>
      </c>
      <c r="K44" s="266">
        <v>2151</v>
      </c>
      <c r="L44" s="266">
        <v>964</v>
      </c>
      <c r="M44" s="265">
        <f>SUM(B44:L44)</f>
        <v>54330</v>
      </c>
      <c r="N44" s="267"/>
      <c r="BA44" s="46" t="s">
        <v>66</v>
      </c>
      <c r="BB44" s="39">
        <v>1710</v>
      </c>
      <c r="BC44" s="39">
        <v>1865</v>
      </c>
      <c r="BD44" s="39">
        <v>2068</v>
      </c>
      <c r="BE44" s="39">
        <v>3310</v>
      </c>
      <c r="BF44" s="39">
        <v>3609</v>
      </c>
      <c r="BG44" s="39">
        <v>4755</v>
      </c>
      <c r="BH44" s="39">
        <v>4940</v>
      </c>
      <c r="BI44" s="39">
        <v>3604</v>
      </c>
      <c r="BJ44" s="13">
        <v>4146</v>
      </c>
    </row>
    <row r="45" spans="1:62" ht="21.75" customHeight="1">
      <c r="A45" s="48" t="s">
        <v>97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BA45" s="46" t="s">
        <v>67</v>
      </c>
      <c r="BB45" s="35">
        <v>393</v>
      </c>
      <c r="BC45" s="35">
        <v>192</v>
      </c>
      <c r="BD45" s="35">
        <v>257</v>
      </c>
      <c r="BE45" s="35">
        <v>242</v>
      </c>
      <c r="BF45" s="35">
        <v>386</v>
      </c>
      <c r="BG45" s="35">
        <v>304</v>
      </c>
      <c r="BH45" s="35">
        <v>434</v>
      </c>
      <c r="BI45" s="35">
        <v>729</v>
      </c>
      <c r="BJ45" s="13">
        <v>439</v>
      </c>
    </row>
    <row r="46" spans="53:62" ht="30" customHeight="1">
      <c r="BA46" s="34" t="s">
        <v>42</v>
      </c>
      <c r="BB46" s="44">
        <v>38335</v>
      </c>
      <c r="BC46" s="44">
        <v>42650</v>
      </c>
      <c r="BD46" s="44">
        <v>46894</v>
      </c>
      <c r="BE46" s="44">
        <v>51635</v>
      </c>
      <c r="BF46" s="44">
        <v>55130</v>
      </c>
      <c r="BG46" s="44">
        <v>57260</v>
      </c>
      <c r="BH46" s="44">
        <v>59796</v>
      </c>
      <c r="BI46" s="44">
        <v>46091</v>
      </c>
      <c r="BJ46" s="13">
        <v>48157</v>
      </c>
    </row>
    <row r="47" ht="30" customHeight="1">
      <c r="BP47" s="13"/>
    </row>
    <row r="48" ht="30" customHeight="1">
      <c r="BP48" s="13"/>
    </row>
    <row r="49" ht="30" customHeight="1">
      <c r="BP49" s="13"/>
    </row>
    <row r="50" ht="30" customHeight="1">
      <c r="BP50" s="13"/>
    </row>
    <row r="51" ht="30" customHeight="1">
      <c r="BP51" s="13"/>
    </row>
    <row r="52" ht="24.75" customHeight="1">
      <c r="BP52" s="13"/>
    </row>
    <row r="53" ht="24.75" customHeight="1">
      <c r="BP53" s="31"/>
    </row>
    <row r="54" ht="24" customHeight="1">
      <c r="BP54" s="31"/>
    </row>
    <row r="55" ht="24" customHeight="1">
      <c r="BP55" s="31"/>
    </row>
    <row r="56" ht="24" customHeight="1">
      <c r="BP56" s="34">
        <v>1999</v>
      </c>
    </row>
    <row r="57" ht="24" customHeight="1">
      <c r="BP57" s="36"/>
    </row>
    <row r="58" ht="24" customHeight="1">
      <c r="BP58" s="40">
        <v>4146</v>
      </c>
    </row>
    <row r="59" ht="24" customHeight="1">
      <c r="BP59" s="36"/>
    </row>
    <row r="60" ht="24" customHeight="1">
      <c r="BP60" s="45">
        <v>48157</v>
      </c>
    </row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</sheetData>
  <mergeCells count="22">
    <mergeCell ref="I31:I32"/>
    <mergeCell ref="O27:S27"/>
    <mergeCell ref="K31:K32"/>
    <mergeCell ref="L31:L32"/>
    <mergeCell ref="M31:N32"/>
    <mergeCell ref="A5:A8"/>
    <mergeCell ref="F31:F32"/>
    <mergeCell ref="G31:G32"/>
    <mergeCell ref="H31:H32"/>
    <mergeCell ref="B31:C32"/>
    <mergeCell ref="D31:D32"/>
    <mergeCell ref="E31:E32"/>
    <mergeCell ref="P25:S26"/>
    <mergeCell ref="T25:T26"/>
    <mergeCell ref="U25:U26"/>
    <mergeCell ref="V25:V26"/>
    <mergeCell ref="AA25:AA26"/>
    <mergeCell ref="AB25:AB26"/>
    <mergeCell ref="W25:W26"/>
    <mergeCell ref="X25:X26"/>
    <mergeCell ref="Y25:Y26"/>
    <mergeCell ref="Z25:Z26"/>
  </mergeCells>
  <printOptions/>
  <pageMargins left="0.37" right="0.34" top="0.43" bottom="0.44" header="0.36" footer="0.39"/>
  <pageSetup horizontalDpi="300" verticalDpi="3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46"/>
  <sheetViews>
    <sheetView view="pageBreakPreview" zoomScaleNormal="75" zoomScaleSheetLayoutView="100" workbookViewId="0" topLeftCell="A22">
      <selection activeCell="G26" sqref="G26"/>
    </sheetView>
  </sheetViews>
  <sheetFormatPr defaultColWidth="9.00390625" defaultRowHeight="14.25"/>
  <cols>
    <col min="1" max="1" width="17.375" style="2" customWidth="1"/>
    <col min="2" max="2" width="13.00390625" style="2" customWidth="1"/>
    <col min="3" max="3" width="12.875" style="2" customWidth="1"/>
    <col min="4" max="4" width="12.625" style="2" customWidth="1"/>
    <col min="5" max="5" width="12.125" style="2" customWidth="1"/>
    <col min="6" max="6" width="9.625" style="2" customWidth="1"/>
    <col min="7" max="7" width="9.125" style="2" customWidth="1"/>
    <col min="8" max="10" width="9.25390625" style="2" customWidth="1"/>
    <col min="11" max="11" width="13.75390625" style="2" customWidth="1"/>
    <col min="12" max="12" width="10.625" style="2" customWidth="1"/>
    <col min="13" max="13" width="13.625" style="2" customWidth="1"/>
    <col min="14" max="14" width="10.125" style="2" customWidth="1"/>
    <col min="15" max="15" width="12.375" style="2" customWidth="1"/>
    <col min="16" max="16" width="9.00390625" style="2" customWidth="1"/>
    <col min="17" max="17" width="13.125" style="2" customWidth="1"/>
    <col min="18" max="23" width="9.125" style="2" bestFit="1" customWidth="1"/>
    <col min="24" max="16384" width="9.00390625" style="2" customWidth="1"/>
  </cols>
  <sheetData>
    <row r="1" spans="1:10" ht="51.75" customHeight="1">
      <c r="A1" s="19" t="s">
        <v>68</v>
      </c>
      <c r="B1" s="1"/>
      <c r="C1" s="1"/>
      <c r="D1" s="1"/>
      <c r="E1" s="1"/>
      <c r="F1" s="1"/>
      <c r="G1" s="1"/>
      <c r="H1" s="1"/>
      <c r="I1" s="1"/>
      <c r="J1" s="1"/>
    </row>
    <row r="2" spans="1:18" s="121" customFormat="1" ht="7.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L2" s="128" t="s">
        <v>69</v>
      </c>
      <c r="M2" s="129"/>
      <c r="N2" s="129"/>
      <c r="Q2" s="130" t="s">
        <v>70</v>
      </c>
      <c r="R2" s="131">
        <v>17</v>
      </c>
    </row>
    <row r="3" spans="1:18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L3" s="7"/>
      <c r="M3" s="1"/>
      <c r="N3" s="1"/>
      <c r="Q3" s="51"/>
      <c r="R3" s="28"/>
    </row>
    <row r="4" spans="1:18" ht="30" customHeight="1">
      <c r="A4" s="20" t="s">
        <v>160</v>
      </c>
      <c r="E4" s="136" t="s">
        <v>150</v>
      </c>
      <c r="F4" s="138"/>
      <c r="G4" s="138"/>
      <c r="H4" s="138"/>
      <c r="I4" s="138"/>
      <c r="J4" s="138"/>
      <c r="Q4" s="28" t="s">
        <v>42</v>
      </c>
      <c r="R4" s="43">
        <f>SUM(R2:R2)</f>
        <v>17</v>
      </c>
    </row>
    <row r="5" spans="1:10" ht="25.5">
      <c r="A5" s="20" t="s">
        <v>71</v>
      </c>
      <c r="E5" s="355" t="s">
        <v>161</v>
      </c>
      <c r="F5" s="355"/>
      <c r="G5" s="355"/>
      <c r="H5" s="355"/>
      <c r="I5" s="355"/>
      <c r="J5" s="355"/>
    </row>
    <row r="6" ht="24.75" customHeight="1">
      <c r="D6" s="52" t="s">
        <v>44</v>
      </c>
    </row>
    <row r="7" spans="1:10" ht="21.75" customHeight="1">
      <c r="A7" s="180" t="s">
        <v>72</v>
      </c>
      <c r="B7" s="181"/>
      <c r="C7" s="180" t="s">
        <v>73</v>
      </c>
      <c r="D7" s="180"/>
      <c r="E7" s="12"/>
      <c r="F7" s="12"/>
      <c r="G7" s="12"/>
      <c r="H7" s="12"/>
      <c r="I7" s="12"/>
      <c r="J7" s="12"/>
    </row>
    <row r="8" spans="1:10" ht="21.75" customHeight="1">
      <c r="A8" s="182" t="s">
        <v>152</v>
      </c>
      <c r="B8" s="183" t="s">
        <v>74</v>
      </c>
      <c r="C8" s="184" t="s">
        <v>75</v>
      </c>
      <c r="D8" s="182" t="s">
        <v>74</v>
      </c>
      <c r="E8" s="12"/>
      <c r="F8" s="12"/>
      <c r="G8" s="12"/>
      <c r="H8" s="12"/>
      <c r="I8" s="12"/>
      <c r="J8" s="12"/>
    </row>
    <row r="9" spans="1:10" ht="21.75" customHeight="1">
      <c r="A9" s="287" t="s">
        <v>109</v>
      </c>
      <c r="B9" s="288">
        <v>782</v>
      </c>
      <c r="C9" s="289" t="s">
        <v>110</v>
      </c>
      <c r="D9" s="290">
        <v>2198</v>
      </c>
      <c r="E9" s="12"/>
      <c r="F9" s="12"/>
      <c r="G9" s="12"/>
      <c r="H9" s="12"/>
      <c r="I9" s="12"/>
      <c r="J9" s="12"/>
    </row>
    <row r="10" spans="1:10" ht="21.75" customHeight="1">
      <c r="A10" s="239" t="s">
        <v>111</v>
      </c>
      <c r="B10" s="291">
        <v>134</v>
      </c>
      <c r="C10" s="292" t="s">
        <v>109</v>
      </c>
      <c r="D10" s="293">
        <v>1217</v>
      </c>
      <c r="E10" s="12"/>
      <c r="F10" s="12"/>
      <c r="G10" s="12"/>
      <c r="H10" s="12"/>
      <c r="I10" s="12"/>
      <c r="J10" s="12"/>
    </row>
    <row r="11" spans="1:10" ht="21.75" customHeight="1">
      <c r="A11" s="239" t="s">
        <v>112</v>
      </c>
      <c r="B11" s="291">
        <v>34</v>
      </c>
      <c r="C11" s="292" t="s">
        <v>122</v>
      </c>
      <c r="D11" s="293">
        <v>5</v>
      </c>
      <c r="E11" s="12"/>
      <c r="F11" s="12"/>
      <c r="G11" s="12"/>
      <c r="H11" s="12"/>
      <c r="I11" s="12"/>
      <c r="J11" s="12"/>
    </row>
    <row r="12" spans="1:10" ht="21.75" customHeight="1">
      <c r="A12" s="239" t="s">
        <v>166</v>
      </c>
      <c r="B12" s="291">
        <v>618</v>
      </c>
      <c r="C12" s="292"/>
      <c r="D12" s="293"/>
      <c r="E12" s="12"/>
      <c r="F12" s="12"/>
      <c r="G12" s="12"/>
      <c r="H12" s="12"/>
      <c r="I12" s="12"/>
      <c r="J12" s="12"/>
    </row>
    <row r="13" spans="1:10" ht="21.75" customHeight="1">
      <c r="A13" s="239" t="s">
        <v>113</v>
      </c>
      <c r="B13" s="291">
        <v>1814</v>
      </c>
      <c r="C13" s="292"/>
      <c r="D13" s="293"/>
      <c r="E13" s="12"/>
      <c r="F13" s="12"/>
      <c r="G13" s="12"/>
      <c r="H13" s="12"/>
      <c r="I13" s="12"/>
      <c r="J13" s="12"/>
    </row>
    <row r="14" spans="1:10" ht="21.75" customHeight="1">
      <c r="A14" s="239" t="s">
        <v>167</v>
      </c>
      <c r="B14" s="291">
        <v>86</v>
      </c>
      <c r="C14" s="292"/>
      <c r="D14" s="293"/>
      <c r="E14" s="12"/>
      <c r="F14" s="12"/>
      <c r="G14" s="12"/>
      <c r="H14" s="12"/>
      <c r="I14" s="12"/>
      <c r="J14" s="12"/>
    </row>
    <row r="15" spans="1:10" ht="21.75" customHeight="1">
      <c r="A15" s="239" t="s">
        <v>114</v>
      </c>
      <c r="B15" s="291">
        <v>35</v>
      </c>
      <c r="C15" s="292"/>
      <c r="D15" s="293"/>
      <c r="E15" s="12"/>
      <c r="F15" s="12"/>
      <c r="G15" s="12"/>
      <c r="H15" s="12"/>
      <c r="I15" s="12"/>
      <c r="J15" s="12"/>
    </row>
    <row r="16" spans="1:10" ht="21.75" customHeight="1">
      <c r="A16" s="239" t="s">
        <v>119</v>
      </c>
      <c r="B16" s="291">
        <v>78</v>
      </c>
      <c r="C16" s="292"/>
      <c r="D16" s="293"/>
      <c r="E16" s="12"/>
      <c r="F16" s="12"/>
      <c r="G16" s="12"/>
      <c r="H16" s="12"/>
      <c r="I16" s="12"/>
      <c r="J16" s="12"/>
    </row>
    <row r="17" spans="1:10" ht="21.75" customHeight="1">
      <c r="A17" s="239" t="s">
        <v>168</v>
      </c>
      <c r="B17" s="291">
        <v>313</v>
      </c>
      <c r="C17" s="292"/>
      <c r="D17" s="293"/>
      <c r="E17" s="12"/>
      <c r="F17" s="12"/>
      <c r="G17" s="12"/>
      <c r="H17" s="12"/>
      <c r="I17" s="12"/>
      <c r="J17" s="12"/>
    </row>
    <row r="18" spans="1:10" ht="21.75" customHeight="1">
      <c r="A18" s="239" t="s">
        <v>169</v>
      </c>
      <c r="B18" s="291">
        <v>24</v>
      </c>
      <c r="C18" s="292"/>
      <c r="D18" s="293"/>
      <c r="E18" s="12"/>
      <c r="F18" s="12"/>
      <c r="G18" s="12"/>
      <c r="H18" s="12"/>
      <c r="I18" s="12"/>
      <c r="J18" s="12"/>
    </row>
    <row r="19" spans="1:10" ht="21.75" customHeight="1">
      <c r="A19" s="239" t="s">
        <v>120</v>
      </c>
      <c r="B19" s="291">
        <v>34</v>
      </c>
      <c r="C19" s="292"/>
      <c r="D19" s="293"/>
      <c r="E19" s="12"/>
      <c r="F19" s="12"/>
      <c r="G19" s="12"/>
      <c r="H19" s="12"/>
      <c r="I19" s="12"/>
      <c r="J19" s="12"/>
    </row>
    <row r="20" spans="1:11" ht="21.75" customHeight="1">
      <c r="A20" s="239" t="s">
        <v>121</v>
      </c>
      <c r="B20" s="291">
        <v>42</v>
      </c>
      <c r="C20" s="292"/>
      <c r="D20" s="293"/>
      <c r="E20" s="12"/>
      <c r="F20" s="12"/>
      <c r="G20" s="12"/>
      <c r="H20" s="12"/>
      <c r="I20" s="12"/>
      <c r="J20" s="12"/>
      <c r="K20" s="4"/>
    </row>
    <row r="21" spans="1:10" ht="21.75" customHeight="1">
      <c r="A21" s="239" t="s">
        <v>170</v>
      </c>
      <c r="B21" s="291">
        <v>33</v>
      </c>
      <c r="C21" s="292"/>
      <c r="D21" s="293"/>
      <c r="E21" s="12"/>
      <c r="F21" s="12"/>
      <c r="G21" s="12"/>
      <c r="H21" s="12"/>
      <c r="I21" s="12"/>
      <c r="J21" s="12"/>
    </row>
    <row r="22" spans="1:10" ht="21.75" customHeight="1">
      <c r="A22" s="239" t="s">
        <v>171</v>
      </c>
      <c r="B22" s="291">
        <v>20</v>
      </c>
      <c r="C22" s="292"/>
      <c r="D22" s="293"/>
      <c r="E22" s="297"/>
      <c r="F22" s="298" t="s">
        <v>101</v>
      </c>
      <c r="G22" s="249" t="s">
        <v>102</v>
      </c>
      <c r="H22" s="299" t="s">
        <v>105</v>
      </c>
      <c r="I22" s="299" t="s">
        <v>117</v>
      </c>
      <c r="J22" s="299" t="s">
        <v>155</v>
      </c>
    </row>
    <row r="23" spans="1:10" ht="21.75" customHeight="1">
      <c r="A23" s="239" t="s">
        <v>115</v>
      </c>
      <c r="B23" s="291">
        <v>14</v>
      </c>
      <c r="C23" s="292"/>
      <c r="D23" s="293"/>
      <c r="E23" s="300" t="s">
        <v>73</v>
      </c>
      <c r="F23" s="301">
        <v>680</v>
      </c>
      <c r="G23" s="302">
        <v>1084</v>
      </c>
      <c r="H23" s="248">
        <v>1192</v>
      </c>
      <c r="I23" s="248">
        <v>1879</v>
      </c>
      <c r="J23" s="248">
        <v>3420</v>
      </c>
    </row>
    <row r="24" spans="1:10" ht="21.75" customHeight="1">
      <c r="A24" s="294" t="s">
        <v>57</v>
      </c>
      <c r="B24" s="295">
        <f>SUM(B7:B23)</f>
        <v>4061</v>
      </c>
      <c r="C24" s="210" t="s">
        <v>57</v>
      </c>
      <c r="D24" s="296">
        <f>SUM(D7:D23)</f>
        <v>3420</v>
      </c>
      <c r="E24" s="303" t="s">
        <v>72</v>
      </c>
      <c r="F24" s="304">
        <v>4886</v>
      </c>
      <c r="G24" s="305">
        <v>4646</v>
      </c>
      <c r="H24" s="306">
        <v>3393</v>
      </c>
      <c r="I24" s="306">
        <v>3147</v>
      </c>
      <c r="J24" s="306">
        <v>4061</v>
      </c>
    </row>
    <row r="25" spans="1:10" ht="27.75" customHeight="1">
      <c r="A25" s="114"/>
      <c r="B25" s="47"/>
      <c r="C25" s="114"/>
      <c r="D25" s="115"/>
      <c r="E25" s="118"/>
      <c r="F25" s="119"/>
      <c r="G25" s="119"/>
      <c r="H25" s="119"/>
      <c r="I25" s="119"/>
      <c r="J25" s="49"/>
    </row>
    <row r="26" spans="2:10" ht="27.75" customHeight="1">
      <c r="B26" s="17"/>
      <c r="C26" s="17"/>
      <c r="D26" s="17"/>
      <c r="E26" s="13"/>
      <c r="F26" s="58"/>
      <c r="G26" s="58"/>
      <c r="H26" s="58"/>
      <c r="I26" s="58"/>
      <c r="J26" s="58"/>
    </row>
    <row r="27" ht="22.5" customHeight="1">
      <c r="A27" s="20" t="s">
        <v>77</v>
      </c>
    </row>
    <row r="28" spans="8:10" ht="18.75" customHeight="1">
      <c r="H28" s="29"/>
      <c r="J28" s="29" t="s">
        <v>44</v>
      </c>
    </row>
    <row r="29" spans="1:18" ht="29.25" customHeight="1">
      <c r="A29" s="348" t="s">
        <v>27</v>
      </c>
      <c r="B29" s="347" t="s">
        <v>78</v>
      </c>
      <c r="C29" s="185"/>
      <c r="D29" s="347" t="s">
        <v>79</v>
      </c>
      <c r="E29" s="185"/>
      <c r="F29" s="347" t="s">
        <v>80</v>
      </c>
      <c r="G29" s="353"/>
      <c r="H29" s="185"/>
      <c r="I29" s="347" t="s">
        <v>57</v>
      </c>
      <c r="J29" s="353"/>
      <c r="K29" s="17"/>
      <c r="L29" s="17"/>
      <c r="Q29" s="51" t="s">
        <v>76</v>
      </c>
      <c r="R29" s="2" t="s">
        <v>32</v>
      </c>
    </row>
    <row r="30" spans="1:22" ht="19.5" customHeight="1">
      <c r="A30" s="350"/>
      <c r="B30" s="349"/>
      <c r="C30" s="186" t="s">
        <v>40</v>
      </c>
      <c r="D30" s="349"/>
      <c r="E30" s="186" t="s">
        <v>40</v>
      </c>
      <c r="F30" s="349"/>
      <c r="G30" s="354"/>
      <c r="H30" s="186" t="s">
        <v>40</v>
      </c>
      <c r="I30" s="349"/>
      <c r="J30" s="354"/>
      <c r="K30" s="17"/>
      <c r="L30" s="17"/>
      <c r="P30" s="2">
        <v>95</v>
      </c>
      <c r="Q30" s="53">
        <v>2713</v>
      </c>
      <c r="R30" s="53">
        <v>966</v>
      </c>
      <c r="S30" s="17">
        <v>3679</v>
      </c>
      <c r="T30" s="54">
        <v>19.92827868852459</v>
      </c>
      <c r="U30" s="54">
        <v>80.07172131147541</v>
      </c>
      <c r="V30" s="17"/>
    </row>
    <row r="31" spans="1:23" ht="24.75" customHeight="1">
      <c r="A31" s="65">
        <v>1980</v>
      </c>
      <c r="B31" s="72">
        <v>7854</v>
      </c>
      <c r="C31" s="66">
        <v>44.03453689167975</v>
      </c>
      <c r="D31" s="73">
        <v>3116</v>
      </c>
      <c r="E31" s="66">
        <v>17.470284817223593</v>
      </c>
      <c r="F31" s="69">
        <v>6866</v>
      </c>
      <c r="G31" s="74"/>
      <c r="H31" s="66">
        <v>38.49517829109666</v>
      </c>
      <c r="I31" s="69">
        <v>17836</v>
      </c>
      <c r="J31" s="70"/>
      <c r="K31" s="17"/>
      <c r="L31" s="17"/>
      <c r="M31" s="17"/>
      <c r="Q31" s="2">
        <v>98</v>
      </c>
      <c r="R31" s="17">
        <v>1584</v>
      </c>
      <c r="S31" s="17">
        <v>1240</v>
      </c>
      <c r="T31" s="17">
        <f>SUM(R31,S31)</f>
        <v>2824</v>
      </c>
      <c r="U31" s="54">
        <v>74.53574744661096</v>
      </c>
      <c r="V31" s="54">
        <v>25.464252553389045</v>
      </c>
      <c r="W31" s="17"/>
    </row>
    <row r="32" spans="1:23" ht="24.75" customHeight="1">
      <c r="A32" s="65">
        <v>1990</v>
      </c>
      <c r="B32" s="72">
        <v>12370</v>
      </c>
      <c r="C32" s="66">
        <v>35.574600253077186</v>
      </c>
      <c r="D32" s="73">
        <v>12037</v>
      </c>
      <c r="E32" s="66">
        <v>34.61693316461521</v>
      </c>
      <c r="F32" s="69">
        <v>10365</v>
      </c>
      <c r="G32" s="74"/>
      <c r="H32" s="66">
        <v>29.808466582307602</v>
      </c>
      <c r="I32" s="69">
        <v>34772</v>
      </c>
      <c r="J32" s="199"/>
      <c r="K32" s="17"/>
      <c r="L32" s="17"/>
      <c r="M32" s="17"/>
      <c r="Q32" s="2">
        <v>99</v>
      </c>
      <c r="R32" s="17">
        <v>1337</v>
      </c>
      <c r="S32" s="17">
        <v>3661</v>
      </c>
      <c r="T32" s="17">
        <f>SUM(R32,S32)</f>
        <v>4998</v>
      </c>
      <c r="U32" s="54">
        <v>73.74286490894265</v>
      </c>
      <c r="V32" s="54">
        <v>26.257135091057354</v>
      </c>
      <c r="W32" s="17"/>
    </row>
    <row r="33" spans="1:24" s="12" customFormat="1" ht="24.75" customHeight="1">
      <c r="A33" s="65">
        <v>1995</v>
      </c>
      <c r="B33" s="72">
        <v>18476</v>
      </c>
      <c r="C33" s="66">
        <v>31.23108909886915</v>
      </c>
      <c r="D33" s="73">
        <v>21321</v>
      </c>
      <c r="E33" s="66">
        <v>36.0401629506922</v>
      </c>
      <c r="F33" s="69">
        <v>19362</v>
      </c>
      <c r="G33" s="74"/>
      <c r="H33" s="66">
        <v>32.728747950438645</v>
      </c>
      <c r="I33" s="69">
        <v>59159</v>
      </c>
      <c r="J33" s="199"/>
      <c r="L33" s="55"/>
      <c r="M33" s="55"/>
      <c r="N33" s="55"/>
      <c r="S33" s="55"/>
      <c r="T33" s="55"/>
      <c r="U33" s="55">
        <f>SUM(S33,T33)</f>
        <v>0</v>
      </c>
      <c r="V33" s="56">
        <v>66.40959725792631</v>
      </c>
      <c r="W33" s="56">
        <v>33.59040274207369</v>
      </c>
      <c r="X33" s="55"/>
    </row>
    <row r="34" spans="1:24" s="12" customFormat="1" ht="24.75" customHeight="1">
      <c r="A34" s="67">
        <v>1996</v>
      </c>
      <c r="B34" s="200">
        <v>18003</v>
      </c>
      <c r="C34" s="75">
        <v>30.284628065807624</v>
      </c>
      <c r="D34" s="76">
        <v>22374</v>
      </c>
      <c r="E34" s="75">
        <v>37.6375197658379</v>
      </c>
      <c r="F34" s="68">
        <v>19069</v>
      </c>
      <c r="G34" s="77"/>
      <c r="H34" s="75">
        <v>32.07785216835447</v>
      </c>
      <c r="I34" s="68">
        <v>59446</v>
      </c>
      <c r="J34" s="199"/>
      <c r="S34" s="55"/>
      <c r="T34" s="55"/>
      <c r="U34" s="55">
        <f>SUM(S34,T34)</f>
        <v>0</v>
      </c>
      <c r="V34" s="56">
        <v>47.426160337552744</v>
      </c>
      <c r="W34" s="56">
        <v>52.573839662447256</v>
      </c>
      <c r="X34" s="55"/>
    </row>
    <row r="35" spans="1:24" s="12" customFormat="1" ht="24.75" customHeight="1">
      <c r="A35" s="67">
        <v>1997</v>
      </c>
      <c r="B35" s="200">
        <v>19323</v>
      </c>
      <c r="C35" s="75">
        <v>31.747309619650043</v>
      </c>
      <c r="D35" s="76">
        <v>22144</v>
      </c>
      <c r="E35" s="75">
        <v>36.382157233221065</v>
      </c>
      <c r="F35" s="68">
        <v>19398</v>
      </c>
      <c r="G35" s="77"/>
      <c r="H35" s="75">
        <v>31.870533147128892</v>
      </c>
      <c r="I35" s="68">
        <v>60865</v>
      </c>
      <c r="J35" s="199"/>
      <c r="K35" s="57"/>
      <c r="V35" s="56">
        <v>56.09065155807366</v>
      </c>
      <c r="W35" s="56">
        <v>43.90934844192634</v>
      </c>
      <c r="X35" s="55"/>
    </row>
    <row r="36" spans="1:24" s="12" customFormat="1" ht="24.75" customHeight="1">
      <c r="A36" s="67">
        <v>1998</v>
      </c>
      <c r="B36" s="200">
        <v>15559</v>
      </c>
      <c r="C36" s="75">
        <v>32.82974278901948</v>
      </c>
      <c r="D36" s="76">
        <v>14384</v>
      </c>
      <c r="E36" s="75">
        <v>30.35047369864748</v>
      </c>
      <c r="F36" s="68">
        <v>17450</v>
      </c>
      <c r="G36" s="77"/>
      <c r="H36" s="75">
        <v>36.819783512333046</v>
      </c>
      <c r="I36" s="68">
        <v>47393</v>
      </c>
      <c r="J36" s="199"/>
      <c r="V36" s="56">
        <v>26.750700280112046</v>
      </c>
      <c r="W36" s="56">
        <v>73.24929971988794</v>
      </c>
      <c r="X36" s="55"/>
    </row>
    <row r="37" spans="1:10" s="12" customFormat="1" ht="24.75" customHeight="1">
      <c r="A37" s="67">
        <v>1999</v>
      </c>
      <c r="B37" s="200">
        <v>15805</v>
      </c>
      <c r="C37" s="75">
        <v>31.722296931136224</v>
      </c>
      <c r="D37" s="76">
        <v>15023</v>
      </c>
      <c r="E37" s="75">
        <v>30.152740702085385</v>
      </c>
      <c r="F37" s="68">
        <v>18995</v>
      </c>
      <c r="G37" s="77"/>
      <c r="H37" s="75">
        <v>38.1249623667784</v>
      </c>
      <c r="I37" s="68">
        <v>49823</v>
      </c>
      <c r="J37" s="199"/>
    </row>
    <row r="38" spans="1:10" s="12" customFormat="1" ht="24.75" customHeight="1">
      <c r="A38" s="67">
        <v>2000</v>
      </c>
      <c r="B38" s="200">
        <v>16519</v>
      </c>
      <c r="C38" s="75">
        <v>30.692480630237267</v>
      </c>
      <c r="D38" s="76">
        <v>17067</v>
      </c>
      <c r="E38" s="75">
        <v>31.710670556102638</v>
      </c>
      <c r="F38" s="68">
        <v>20235</v>
      </c>
      <c r="G38" s="77"/>
      <c r="H38" s="75">
        <v>37.596848813660095</v>
      </c>
      <c r="I38" s="68">
        <v>53821</v>
      </c>
      <c r="J38" s="199"/>
    </row>
    <row r="39" spans="1:10" s="12" customFormat="1" ht="24.75" customHeight="1">
      <c r="A39" s="65">
        <v>2001</v>
      </c>
      <c r="B39" s="72">
        <v>17353</v>
      </c>
      <c r="C39" s="66">
        <v>31.28808914211532</v>
      </c>
      <c r="D39" s="73">
        <v>17874</v>
      </c>
      <c r="E39" s="66">
        <v>32.227471061267174</v>
      </c>
      <c r="F39" s="69">
        <v>20235</v>
      </c>
      <c r="G39" s="74"/>
      <c r="H39" s="66">
        <v>36.4844397966175</v>
      </c>
      <c r="I39" s="69">
        <v>55462</v>
      </c>
      <c r="J39" s="71"/>
    </row>
    <row r="40" spans="1:10" s="12" customFormat="1" ht="24.75" customHeight="1">
      <c r="A40" s="65">
        <v>2002</v>
      </c>
      <c r="B40" s="201">
        <v>18347</v>
      </c>
      <c r="C40" s="202">
        <v>31.820941082609224</v>
      </c>
      <c r="D40" s="203">
        <v>19374</v>
      </c>
      <c r="E40" s="202">
        <v>33.60216452468911</v>
      </c>
      <c r="F40" s="204">
        <v>19936</v>
      </c>
      <c r="G40" s="204"/>
      <c r="H40" s="202">
        <v>34.57689439270167</v>
      </c>
      <c r="I40" s="204">
        <v>57657</v>
      </c>
      <c r="J40" s="205"/>
    </row>
    <row r="41" spans="1:10" s="12" customFormat="1" ht="24.75" customHeight="1">
      <c r="A41" s="193">
        <v>2003</v>
      </c>
      <c r="B41" s="194">
        <v>19094</v>
      </c>
      <c r="C41" s="195">
        <v>31.820941082609224</v>
      </c>
      <c r="D41" s="196">
        <v>20515</v>
      </c>
      <c r="E41" s="195">
        <v>34.1</v>
      </c>
      <c r="F41" s="197">
        <v>20488</v>
      </c>
      <c r="G41" s="197"/>
      <c r="H41" s="195">
        <v>34.1</v>
      </c>
      <c r="I41" s="197">
        <v>60097</v>
      </c>
      <c r="J41" s="198"/>
    </row>
    <row r="42" spans="1:10" s="12" customFormat="1" ht="24.75" customHeight="1">
      <c r="A42" s="307">
        <v>2004</v>
      </c>
      <c r="B42" s="308">
        <v>17465</v>
      </c>
      <c r="C42" s="309">
        <v>30.8</v>
      </c>
      <c r="D42" s="310">
        <v>19575</v>
      </c>
      <c r="E42" s="309">
        <v>34.6</v>
      </c>
      <c r="F42" s="311">
        <v>19593</v>
      </c>
      <c r="G42" s="311"/>
      <c r="H42" s="309">
        <v>34.6</v>
      </c>
      <c r="I42" s="311">
        <v>56633</v>
      </c>
      <c r="J42" s="312"/>
    </row>
    <row r="43" spans="1:10" s="12" customFormat="1" ht="24.75" customHeight="1">
      <c r="A43" s="48" t="s">
        <v>81</v>
      </c>
      <c r="B43" s="15"/>
      <c r="C43" s="15"/>
      <c r="D43" s="15"/>
      <c r="E43" s="15"/>
      <c r="F43" s="15"/>
      <c r="G43" s="15"/>
      <c r="H43" s="15"/>
      <c r="I43" s="15"/>
      <c r="J43" s="15"/>
    </row>
    <row r="44" spans="1:10" s="12" customFormat="1" ht="21.7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s="12" customFormat="1" ht="21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s="12" customFormat="1" ht="21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ht="24.75" customHeight="1"/>
    <row r="48" ht="24" customHeight="1"/>
  </sheetData>
  <mergeCells count="6">
    <mergeCell ref="E5:J5"/>
    <mergeCell ref="A29:A30"/>
    <mergeCell ref="B29:B30"/>
    <mergeCell ref="D29:D30"/>
    <mergeCell ref="F29:G30"/>
    <mergeCell ref="I29:J30"/>
  </mergeCells>
  <printOptions horizontalCentered="1"/>
  <pageMargins left="0.3937007874015748" right="0.3937007874015748" top="0.4724409448818898" bottom="0.4724409448818898" header="0.35433070866141736" footer="0.35433070866141736"/>
  <pageSetup horizontalDpi="300" verticalDpi="3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46"/>
  <sheetViews>
    <sheetView view="pageBreakPreview" zoomScaleNormal="75" zoomScaleSheetLayoutView="100" workbookViewId="0" topLeftCell="A4">
      <selection activeCell="J15" sqref="J15"/>
    </sheetView>
  </sheetViews>
  <sheetFormatPr defaultColWidth="9.00390625" defaultRowHeight="14.25"/>
  <cols>
    <col min="1" max="1" width="14.25390625" style="117" customWidth="1"/>
    <col min="2" max="10" width="9.00390625" style="117" customWidth="1"/>
    <col min="11" max="11" width="11.25390625" style="117" customWidth="1"/>
    <col min="12" max="16384" width="9.00390625" style="117" customWidth="1"/>
  </cols>
  <sheetData>
    <row r="1" spans="1:7" ht="27.75">
      <c r="A1" s="59" t="s">
        <v>96</v>
      </c>
      <c r="B1" s="59"/>
      <c r="C1" s="59"/>
      <c r="D1" s="59"/>
      <c r="E1" s="59"/>
      <c r="F1" s="59"/>
      <c r="G1" s="59"/>
    </row>
    <row r="2" spans="1:12" s="321" customFormat="1" ht="3.75" customHeight="1">
      <c r="A2" s="149"/>
      <c r="B2" s="149"/>
      <c r="C2" s="149"/>
      <c r="D2" s="149"/>
      <c r="E2" s="149"/>
      <c r="F2" s="149"/>
      <c r="G2" s="149"/>
      <c r="H2" s="320"/>
      <c r="I2" s="320"/>
      <c r="J2" s="320"/>
      <c r="K2" s="320"/>
      <c r="L2" s="320"/>
    </row>
    <row r="3" spans="1:7" ht="40.5" customHeight="1">
      <c r="A3" s="2"/>
      <c r="B3" s="60"/>
      <c r="C3" s="12"/>
      <c r="D3" s="12"/>
      <c r="E3" s="12"/>
      <c r="F3" s="12"/>
      <c r="G3" s="12"/>
    </row>
    <row r="4" spans="1:7" ht="16.5" customHeight="1">
      <c r="A4" s="2"/>
      <c r="B4" s="132" t="s">
        <v>87</v>
      </c>
      <c r="C4" s="12"/>
      <c r="D4" s="12"/>
      <c r="E4" s="12"/>
      <c r="F4" s="12"/>
      <c r="G4" s="12"/>
    </row>
    <row r="5" spans="1:7" ht="16.5" customHeight="1">
      <c r="A5" s="2"/>
      <c r="B5" s="2" t="s">
        <v>172</v>
      </c>
      <c r="C5" s="12"/>
      <c r="D5" s="12"/>
      <c r="E5" s="12"/>
      <c r="F5" s="12"/>
      <c r="G5" s="12"/>
    </row>
    <row r="6" spans="1:7" ht="16.5" customHeight="1">
      <c r="A6" s="2"/>
      <c r="B6" s="2" t="s">
        <v>127</v>
      </c>
      <c r="C6" s="12"/>
      <c r="D6" s="12"/>
      <c r="E6" s="12"/>
      <c r="F6" s="12"/>
      <c r="G6" s="12"/>
    </row>
    <row r="7" spans="1:7" ht="16.5" customHeight="1">
      <c r="A7" s="2"/>
      <c r="B7" s="3"/>
      <c r="C7" s="12"/>
      <c r="D7" s="12"/>
      <c r="E7" s="12"/>
      <c r="F7" s="12"/>
      <c r="G7" s="12"/>
    </row>
    <row r="8" spans="1:7" ht="16.5" customHeight="1">
      <c r="A8" s="2"/>
      <c r="B8" s="133" t="s">
        <v>125</v>
      </c>
      <c r="C8" s="12"/>
      <c r="D8" s="12"/>
      <c r="E8" s="12"/>
      <c r="F8" s="12"/>
      <c r="G8" s="12"/>
    </row>
    <row r="9" spans="1:7" ht="16.5" customHeight="1">
      <c r="A9" s="2"/>
      <c r="B9" s="260" t="s">
        <v>173</v>
      </c>
      <c r="C9" s="12"/>
      <c r="D9" s="12"/>
      <c r="E9" s="12"/>
      <c r="F9" s="12"/>
      <c r="G9" s="12"/>
    </row>
    <row r="10" spans="1:7" ht="16.5" customHeight="1">
      <c r="A10" s="2"/>
      <c r="B10" s="2" t="s">
        <v>126</v>
      </c>
      <c r="C10" s="12"/>
      <c r="D10" s="12"/>
      <c r="E10" s="12"/>
      <c r="F10" s="12"/>
      <c r="G10" s="12"/>
    </row>
    <row r="11" spans="1:7" ht="16.5" customHeight="1">
      <c r="A11" s="2"/>
      <c r="B11" s="2"/>
      <c r="C11" s="12"/>
      <c r="D11" s="12"/>
      <c r="E11" s="12"/>
      <c r="F11" s="12"/>
      <c r="G11" s="12"/>
    </row>
    <row r="12" spans="1:7" ht="16.5" customHeight="1">
      <c r="A12" s="2"/>
      <c r="B12" s="133" t="s">
        <v>130</v>
      </c>
      <c r="C12" s="12"/>
      <c r="D12" s="12"/>
      <c r="E12" s="12"/>
      <c r="F12" s="12"/>
      <c r="G12" s="12"/>
    </row>
    <row r="13" spans="1:7" ht="16.5" customHeight="1">
      <c r="A13" s="2"/>
      <c r="B13" s="2" t="s">
        <v>131</v>
      </c>
      <c r="C13" s="12"/>
      <c r="D13" s="12"/>
      <c r="E13" s="12"/>
      <c r="F13" s="12"/>
      <c r="G13" s="12"/>
    </row>
    <row r="14" spans="1:7" ht="16.5" customHeight="1">
      <c r="A14" s="2"/>
      <c r="B14" s="2" t="s">
        <v>174</v>
      </c>
      <c r="C14" s="12"/>
      <c r="D14" s="12"/>
      <c r="E14" s="12"/>
      <c r="F14" s="12"/>
      <c r="G14" s="12"/>
    </row>
    <row r="15" spans="1:7" ht="16.5" customHeight="1">
      <c r="A15" s="2"/>
      <c r="B15" s="3"/>
      <c r="C15" s="12"/>
      <c r="D15" s="12"/>
      <c r="E15" s="12"/>
      <c r="F15" s="12"/>
      <c r="G15" s="12"/>
    </row>
    <row r="16" spans="1:7" ht="16.5" customHeight="1">
      <c r="A16" s="2"/>
      <c r="B16" s="133" t="s">
        <v>132</v>
      </c>
      <c r="C16" s="12"/>
      <c r="D16" s="12"/>
      <c r="E16" s="12"/>
      <c r="F16" s="12"/>
      <c r="G16" s="12"/>
    </row>
    <row r="17" spans="1:7" ht="16.5" customHeight="1">
      <c r="A17" s="2"/>
      <c r="B17" s="2" t="s">
        <v>133</v>
      </c>
      <c r="C17" s="12"/>
      <c r="D17" s="12"/>
      <c r="E17" s="12"/>
      <c r="F17" s="12"/>
      <c r="G17" s="12"/>
    </row>
    <row r="18" spans="1:7" ht="16.5" customHeight="1">
      <c r="A18" s="2"/>
      <c r="B18" s="2" t="s">
        <v>175</v>
      </c>
      <c r="C18" s="12"/>
      <c r="D18" s="12"/>
      <c r="E18" s="12"/>
      <c r="F18" s="12"/>
      <c r="G18" s="12"/>
    </row>
    <row r="19" spans="1:7" ht="16.5" customHeight="1">
      <c r="A19" s="2"/>
      <c r="B19" s="3"/>
      <c r="C19" s="12"/>
      <c r="D19" s="12"/>
      <c r="E19" s="12"/>
      <c r="F19" s="12"/>
      <c r="G19" s="12"/>
    </row>
    <row r="20" spans="1:7" ht="16.5" customHeight="1">
      <c r="A20" s="2"/>
      <c r="B20" s="133" t="s">
        <v>134</v>
      </c>
      <c r="C20" s="12"/>
      <c r="D20" s="12"/>
      <c r="E20" s="12"/>
      <c r="F20" s="12"/>
      <c r="G20" s="12"/>
    </row>
    <row r="21" spans="1:7" ht="16.5" customHeight="1">
      <c r="A21" s="2"/>
      <c r="B21" s="2" t="s">
        <v>135</v>
      </c>
      <c r="C21" s="12"/>
      <c r="D21" s="12"/>
      <c r="E21" s="12"/>
      <c r="F21" s="12"/>
      <c r="G21" s="12"/>
    </row>
    <row r="22" spans="1:7" ht="16.5" customHeight="1">
      <c r="A22" s="2"/>
      <c r="B22" s="2" t="s">
        <v>176</v>
      </c>
      <c r="C22" s="12"/>
      <c r="D22" s="12"/>
      <c r="E22" s="12"/>
      <c r="F22" s="12"/>
      <c r="G22" s="12"/>
    </row>
    <row r="23" spans="1:7" ht="16.5" customHeight="1">
      <c r="A23" s="2"/>
      <c r="B23" s="61"/>
      <c r="C23" s="12"/>
      <c r="D23" s="12"/>
      <c r="E23" s="12"/>
      <c r="F23" s="12"/>
      <c r="G23" s="12"/>
    </row>
    <row r="24" spans="1:7" ht="16.5" customHeight="1">
      <c r="A24" s="2"/>
      <c r="B24" s="133" t="s">
        <v>123</v>
      </c>
      <c r="C24" s="12"/>
      <c r="D24" s="12"/>
      <c r="E24" s="12"/>
      <c r="F24" s="12"/>
      <c r="G24" s="12"/>
    </row>
    <row r="25" spans="1:7" ht="16.5" customHeight="1">
      <c r="A25" s="2"/>
      <c r="B25" s="2" t="s">
        <v>124</v>
      </c>
      <c r="C25" s="12"/>
      <c r="D25" s="12"/>
      <c r="E25" s="12"/>
      <c r="F25" s="12"/>
      <c r="G25" s="12"/>
    </row>
    <row r="26" spans="1:7" ht="16.5" customHeight="1">
      <c r="A26" s="2"/>
      <c r="B26" s="2" t="s">
        <v>177</v>
      </c>
      <c r="C26" s="12"/>
      <c r="D26" s="12"/>
      <c r="E26" s="12"/>
      <c r="F26" s="12"/>
      <c r="G26" s="12"/>
    </row>
    <row r="27" spans="1:7" ht="16.5" customHeight="1">
      <c r="A27" s="2"/>
      <c r="B27" s="61"/>
      <c r="C27" s="12"/>
      <c r="D27" s="12"/>
      <c r="E27" s="12"/>
      <c r="F27" s="12"/>
      <c r="G27" s="12"/>
    </row>
    <row r="28" spans="1:7" ht="16.5" customHeight="1">
      <c r="A28" s="2"/>
      <c r="B28" s="133" t="s">
        <v>136</v>
      </c>
      <c r="C28" s="12"/>
      <c r="D28" s="12"/>
      <c r="E28" s="12"/>
      <c r="F28" s="12"/>
      <c r="G28" s="12"/>
    </row>
    <row r="29" spans="1:7" ht="16.5" customHeight="1">
      <c r="A29" s="2"/>
      <c r="B29" s="2" t="s">
        <v>137</v>
      </c>
      <c r="C29" s="12"/>
      <c r="D29" s="12"/>
      <c r="E29" s="12"/>
      <c r="F29" s="12"/>
      <c r="G29" s="12"/>
    </row>
    <row r="30" spans="1:7" ht="16.5" customHeight="1">
      <c r="A30" s="2"/>
      <c r="B30" s="2" t="s">
        <v>138</v>
      </c>
      <c r="C30" s="12"/>
      <c r="D30" s="12"/>
      <c r="E30" s="12"/>
      <c r="F30" s="12"/>
      <c r="G30" s="12"/>
    </row>
    <row r="31" spans="1:7" ht="16.5" customHeight="1">
      <c r="A31" s="2"/>
      <c r="B31" s="61"/>
      <c r="C31" s="12"/>
      <c r="D31" s="12"/>
      <c r="E31" s="12"/>
      <c r="F31" s="12"/>
      <c r="G31" s="12"/>
    </row>
    <row r="32" spans="1:7" ht="16.5" customHeight="1">
      <c r="A32" s="2"/>
      <c r="B32" s="134" t="s">
        <v>139</v>
      </c>
      <c r="C32" s="12"/>
      <c r="D32" s="12"/>
      <c r="E32" s="12"/>
      <c r="F32" s="12"/>
      <c r="G32" s="12"/>
    </row>
    <row r="33" spans="1:7" ht="16.5" customHeight="1">
      <c r="A33" s="2"/>
      <c r="B33" s="135" t="s">
        <v>151</v>
      </c>
      <c r="C33" s="12"/>
      <c r="D33" s="12"/>
      <c r="E33" s="12"/>
      <c r="F33" s="12"/>
      <c r="G33" s="12"/>
    </row>
    <row r="34" spans="1:7" ht="16.5" customHeight="1">
      <c r="A34" s="2"/>
      <c r="B34" s="135" t="s">
        <v>140</v>
      </c>
      <c r="C34" s="12"/>
      <c r="D34" s="12"/>
      <c r="E34" s="12"/>
      <c r="F34" s="12"/>
      <c r="G34" s="12"/>
    </row>
    <row r="35" spans="1:7" ht="16.5" customHeight="1">
      <c r="A35" s="2"/>
      <c r="B35" s="61"/>
      <c r="C35" s="12"/>
      <c r="D35" s="12"/>
      <c r="E35" s="12"/>
      <c r="F35" s="12"/>
      <c r="G35" s="12"/>
    </row>
    <row r="36" spans="1:7" ht="16.5" customHeight="1">
      <c r="A36" s="2"/>
      <c r="B36" s="133" t="s">
        <v>141</v>
      </c>
      <c r="C36" s="12"/>
      <c r="D36" s="12"/>
      <c r="E36" s="12"/>
      <c r="F36" s="12"/>
      <c r="G36" s="12"/>
    </row>
    <row r="37" spans="1:7" ht="16.5" customHeight="1">
      <c r="A37" s="2"/>
      <c r="B37" s="2" t="s">
        <v>142</v>
      </c>
      <c r="C37" s="12"/>
      <c r="D37" s="12"/>
      <c r="E37" s="12"/>
      <c r="F37" s="12"/>
      <c r="G37" s="12"/>
    </row>
    <row r="38" spans="1:7" ht="16.5" customHeight="1">
      <c r="A38" s="2"/>
      <c r="B38" s="2" t="s">
        <v>143</v>
      </c>
      <c r="C38" s="12"/>
      <c r="D38" s="12"/>
      <c r="E38" s="12"/>
      <c r="F38" s="12"/>
      <c r="G38" s="12"/>
    </row>
    <row r="39" spans="1:7" ht="16.5" customHeight="1">
      <c r="A39" s="2"/>
      <c r="B39" s="61"/>
      <c r="C39" s="12"/>
      <c r="D39" s="12"/>
      <c r="E39" s="12"/>
      <c r="F39" s="12"/>
      <c r="G39" s="12"/>
    </row>
    <row r="40" spans="1:7" ht="16.5" customHeight="1">
      <c r="A40" s="2"/>
      <c r="B40" s="133" t="s">
        <v>178</v>
      </c>
      <c r="C40" s="12"/>
      <c r="D40" s="12"/>
      <c r="E40" s="12"/>
      <c r="F40" s="12"/>
      <c r="G40" s="12"/>
    </row>
    <row r="41" spans="1:7" ht="16.5" customHeight="1">
      <c r="A41" s="2"/>
      <c r="B41" s="2" t="s">
        <v>128</v>
      </c>
      <c r="C41" s="12"/>
      <c r="D41" s="12"/>
      <c r="E41" s="12"/>
      <c r="F41" s="12"/>
      <c r="G41" s="12"/>
    </row>
    <row r="42" spans="1:7" ht="16.5" customHeight="1">
      <c r="A42" s="2"/>
      <c r="B42" s="2" t="s">
        <v>129</v>
      </c>
      <c r="C42" s="12"/>
      <c r="D42" s="12"/>
      <c r="E42" s="12"/>
      <c r="F42" s="12"/>
      <c r="G42" s="12"/>
    </row>
    <row r="43" spans="1:7" s="116" customFormat="1" ht="16.5" customHeight="1">
      <c r="A43" s="12"/>
      <c r="B43" s="12"/>
      <c r="C43" s="12"/>
      <c r="D43" s="12"/>
      <c r="E43" s="12"/>
      <c r="F43" s="12"/>
      <c r="G43" s="12"/>
    </row>
    <row r="44" spans="1:7" ht="16.5" customHeight="1">
      <c r="A44" s="2"/>
      <c r="B44" s="133" t="s">
        <v>144</v>
      </c>
      <c r="C44" s="12"/>
      <c r="D44" s="12"/>
      <c r="E44" s="12"/>
      <c r="F44" s="12"/>
      <c r="G44" s="12"/>
    </row>
    <row r="45" spans="1:7" ht="16.5" customHeight="1">
      <c r="A45" s="2"/>
      <c r="B45" s="2" t="s">
        <v>179</v>
      </c>
      <c r="C45" s="12"/>
      <c r="D45" s="12"/>
      <c r="E45" s="12"/>
      <c r="F45" s="12"/>
      <c r="G45" s="12"/>
    </row>
    <row r="46" spans="1:7" ht="16.5" customHeight="1">
      <c r="A46" s="2"/>
      <c r="B46" s="2" t="s">
        <v>145</v>
      </c>
      <c r="C46" s="12"/>
      <c r="D46" s="12"/>
      <c r="E46" s="12"/>
      <c r="F46" s="12"/>
      <c r="G46" s="12"/>
    </row>
  </sheetData>
  <printOptions/>
  <pageMargins left="0.54" right="0.51" top="0.62" bottom="0.58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크리콤</dc:creator>
  <cp:keywords/>
  <dc:description/>
  <cp:lastModifiedBy>PWS</cp:lastModifiedBy>
  <cp:lastPrinted>2005-07-11T06:14:17Z</cp:lastPrinted>
  <dcterms:created xsi:type="dcterms:W3CDTF">2000-07-25T09:30:54Z</dcterms:created>
  <dcterms:modified xsi:type="dcterms:W3CDTF">2005-11-17T01:56:42Z</dcterms:modified>
  <cp:category/>
  <cp:version/>
  <cp:contentType/>
  <cp:contentStatus/>
</cp:coreProperties>
</file>